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ipod\"/>
    </mc:Choice>
  </mc:AlternateContent>
  <xr:revisionPtr revIDLastSave="0" documentId="13_ncr:1_{78BE3A14-D11B-4A48-B27C-84495E6606EA}" xr6:coauthVersionLast="43" xr6:coauthVersionMax="43" xr10:uidLastSave="{00000000-0000-0000-0000-000000000000}"/>
  <bookViews>
    <workbookView xWindow="-120" yWindow="-120" windowWidth="29040" windowHeight="15840" xr2:uid="{B6DD0A1D-BF6E-4158-89BA-ABEB08042272}"/>
  </bookViews>
  <sheets>
    <sheet name="Investment Proper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9" i="1" l="1"/>
  <c r="F11" i="1" s="1"/>
  <c r="G11" i="1"/>
  <c r="F6" i="1"/>
  <c r="C6" i="1"/>
  <c r="C7" i="1" s="1"/>
  <c r="F7" i="1" s="1"/>
  <c r="F4" i="1" l="1"/>
  <c r="F8" i="1" l="1"/>
  <c r="G4" i="1"/>
  <c r="G8" i="1" s="1"/>
  <c r="F12" i="1" l="1"/>
  <c r="F13" i="1" s="1"/>
  <c r="F14" i="1" s="1"/>
  <c r="F10" i="1"/>
  <c r="G12" i="1"/>
  <c r="G14" i="1" s="1"/>
  <c r="G10" i="1"/>
</calcChain>
</file>

<file path=xl/sharedStrings.xml><?xml version="1.0" encoding="utf-8"?>
<sst xmlns="http://schemas.openxmlformats.org/spreadsheetml/2006/main" count="22" uniqueCount="22">
  <si>
    <t>Investment Property Price:</t>
  </si>
  <si>
    <t>Loan Amount:</t>
  </si>
  <si>
    <t>Fixed Interest Rate:</t>
  </si>
  <si>
    <t>Years:</t>
  </si>
  <si>
    <t>Principal and Interest (P&amp;I):</t>
  </si>
  <si>
    <t>Percent of Down Payment:</t>
  </si>
  <si>
    <t>Down Payment:</t>
  </si>
  <si>
    <t>Property Tax:</t>
  </si>
  <si>
    <t>Property Insurance:</t>
  </si>
  <si>
    <t>Mortgage Insurance:</t>
  </si>
  <si>
    <t>Estimate</t>
  </si>
  <si>
    <t>Actural</t>
  </si>
  <si>
    <t>Qualified Monthly Income:</t>
  </si>
  <si>
    <t>Debt to Income Ratio (DTR):</t>
  </si>
  <si>
    <t>Total Monthly Payment (PITI):</t>
  </si>
  <si>
    <t xml:space="preserve">     Rental Income:</t>
  </si>
  <si>
    <t xml:space="preserve">     - 75% of Rental Income:</t>
  </si>
  <si>
    <t>Note</t>
  </si>
  <si>
    <t>Monthly Debt:</t>
  </si>
  <si>
    <t>Must be less than 50% to qualify for loan</t>
  </si>
  <si>
    <t>Monthly Payment After Rent:</t>
  </si>
  <si>
    <t>Investment Property Loan Qualification Estimate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</si>
</sst>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%"/>
  </numFmts>
  <fonts count="6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2" fillId="0" borderId="1" xfId="0" applyNumberFormat="1" applyFont="1" applyBorder="1"/>
    <xf numFmtId="3" fontId="3" fillId="0" borderId="1" xfId="1" applyNumberFormat="1" applyFont="1" applyBorder="1"/>
    <xf numFmtId="0" fontId="0" fillId="0" borderId="2" xfId="0" applyBorder="1"/>
    <xf numFmtId="0" fontId="2" fillId="0" borderId="2" xfId="0" applyFont="1" applyBorder="1"/>
    <xf numFmtId="3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horizontal="center"/>
    </xf>
    <xf numFmtId="165" fontId="0" fillId="0" borderId="1" xfId="0" applyNumberFormat="1" applyBorder="1"/>
    <xf numFmtId="9" fontId="0" fillId="2" borderId="1" xfId="0" applyNumberFormat="1" applyFill="1" applyBorder="1" applyProtection="1">
      <protection locked="0"/>
    </xf>
    <xf numFmtId="3" fontId="2" fillId="2" borderId="1" xfId="0" applyNumberFormat="1" applyFont="1" applyFill="1" applyBorder="1" applyProtection="1">
      <protection locked="0"/>
    </xf>
    <xf numFmtId="0" fontId="4" fillId="0" borderId="1" xfId="0" applyFont="1" applyBorder="1"/>
    <xf numFmtId="0" fontId="0" fillId="0" borderId="1" xfId="0" quotePrefix="1" applyBorder="1"/>
    <xf numFmtId="164" fontId="0" fillId="0" borderId="0" xfId="0" applyNumberFormat="1" applyProtection="1">
      <protection locked="0"/>
    </xf>
    <xf numFmtId="0" fontId="5" fillId="0" borderId="0" xfId="0" applyFont="1" applyAlignment="1">
      <alignment horizontal="center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3E311-D632-4F3E-AF4D-281B3127D240}">
  <dimension ref="B1:H14"/>
  <sheetViews>
    <sheetView tabSelected="1" workbookViewId="0">
      <selection activeCell="F19" sqref="F19"/>
    </sheetView>
  </sheetViews>
  <sheetFormatPr defaultRowHeight="15" x14ac:dyDescent="0.25"/>
  <cols>
    <col min="1" max="1" width="5.7109375" customWidth="1"/>
    <col min="2" max="2" width="25.140625" bestFit="1" customWidth="1"/>
    <col min="3" max="3" width="9.7109375" customWidth="1"/>
    <col min="4" max="4" width="6" customWidth="1"/>
    <col min="5" max="5" width="28" bestFit="1" customWidth="1"/>
    <col min="6" max="7" width="9.7109375" customWidth="1"/>
    <col min="8" max="8" width="37.42578125" bestFit="1" customWidth="1"/>
  </cols>
  <sheetData>
    <row r="1" spans="2:8" ht="26.25" customHeight="1" x14ac:dyDescent="0.35">
      <c r="B1" s="17" t="s">
        <v>21</v>
      </c>
      <c r="C1" s="17"/>
      <c r="D1" s="17"/>
      <c r="E1" s="17"/>
      <c r="F1" s="17"/>
      <c r="G1" s="17"/>
      <c r="H1" s="17"/>
    </row>
    <row r="3" spans="2:8" x14ac:dyDescent="0.25">
      <c r="F3" s="10" t="s">
        <v>10</v>
      </c>
      <c r="G3" s="10" t="s">
        <v>11</v>
      </c>
      <c r="H3" s="10" t="s">
        <v>17</v>
      </c>
    </row>
    <row r="4" spans="2:8" x14ac:dyDescent="0.25">
      <c r="B4" s="1" t="s">
        <v>0</v>
      </c>
      <c r="C4" s="7">
        <v>550000</v>
      </c>
      <c r="E4" s="5" t="s">
        <v>4</v>
      </c>
      <c r="F4" s="2">
        <f>PMT(C9/12, C8*12, -C7)</f>
        <v>2657.2670339100882</v>
      </c>
      <c r="G4" s="2">
        <f>F4</f>
        <v>2657.2670339100882</v>
      </c>
      <c r="H4" s="1"/>
    </row>
    <row r="5" spans="2:8" x14ac:dyDescent="0.25">
      <c r="B5" s="1" t="s">
        <v>5</v>
      </c>
      <c r="C5" s="12">
        <v>0.1</v>
      </c>
      <c r="E5" s="5" t="s">
        <v>7</v>
      </c>
      <c r="F5" s="2">
        <f>C4*1.25%/12</f>
        <v>572.91666666666663</v>
      </c>
      <c r="G5" s="7">
        <v>573</v>
      </c>
      <c r="H5" s="1"/>
    </row>
    <row r="6" spans="2:8" x14ac:dyDescent="0.25">
      <c r="B6" s="1" t="s">
        <v>6</v>
      </c>
      <c r="C6" s="4">
        <f>C4*C5</f>
        <v>55000</v>
      </c>
      <c r="E6" s="5" t="s">
        <v>8</v>
      </c>
      <c r="F6" s="2">
        <f>C4*0.22%/12</f>
        <v>100.83333333333333</v>
      </c>
      <c r="G6" s="7">
        <v>101</v>
      </c>
      <c r="H6" s="1"/>
    </row>
    <row r="7" spans="2:8" x14ac:dyDescent="0.25">
      <c r="B7" s="1" t="s">
        <v>1</v>
      </c>
      <c r="C7" s="2">
        <f>C4-C6</f>
        <v>495000</v>
      </c>
      <c r="E7" s="5" t="s">
        <v>9</v>
      </c>
      <c r="F7" s="2">
        <f>IF(C5&gt;=20%,0, C7*0.75%/12)</f>
        <v>309.375</v>
      </c>
      <c r="G7" s="7">
        <v>309</v>
      </c>
      <c r="H7" s="1"/>
    </row>
    <row r="8" spans="2:8" x14ac:dyDescent="0.25">
      <c r="B8" s="1" t="s">
        <v>3</v>
      </c>
      <c r="C8" s="9">
        <v>30</v>
      </c>
      <c r="E8" s="6" t="s">
        <v>14</v>
      </c>
      <c r="F8" s="3">
        <f>SUM(F4:F7)</f>
        <v>3640.3920339100882</v>
      </c>
      <c r="G8" s="3">
        <f>SUM(G4:G7)</f>
        <v>3640.2670339100882</v>
      </c>
      <c r="H8" s="1"/>
    </row>
    <row r="9" spans="2:8" x14ac:dyDescent="0.25">
      <c r="B9" s="1" t="s">
        <v>2</v>
      </c>
      <c r="C9" s="8">
        <v>0.05</v>
      </c>
      <c r="E9" s="15" t="s">
        <v>15</v>
      </c>
      <c r="F9" s="2">
        <f>C4/228</f>
        <v>2412.280701754386</v>
      </c>
      <c r="G9" s="7">
        <v>2400</v>
      </c>
      <c r="H9" s="1"/>
    </row>
    <row r="10" spans="2:8" x14ac:dyDescent="0.25">
      <c r="C10" s="16"/>
      <c r="E10" s="15" t="s">
        <v>20</v>
      </c>
      <c r="F10" s="2">
        <f>F8-F9</f>
        <v>1228.1113321557023</v>
      </c>
      <c r="G10" s="2">
        <f>G8-G9</f>
        <v>1240.2670339100882</v>
      </c>
      <c r="H10" s="1"/>
    </row>
    <row r="11" spans="2:8" x14ac:dyDescent="0.25">
      <c r="E11" s="1" t="s">
        <v>16</v>
      </c>
      <c r="F11" s="2">
        <f>F9*75%</f>
        <v>1809.2105263157896</v>
      </c>
      <c r="G11" s="2">
        <f>G9*75%</f>
        <v>1800</v>
      </c>
      <c r="H11" s="1"/>
    </row>
    <row r="12" spans="2:8" x14ac:dyDescent="0.25">
      <c r="E12" s="6" t="s">
        <v>18</v>
      </c>
      <c r="F12" s="3">
        <f>F8-F11</f>
        <v>1831.1815075942986</v>
      </c>
      <c r="G12" s="3">
        <f>G8-G11</f>
        <v>1840.2670339100882</v>
      </c>
      <c r="H12" s="1"/>
    </row>
    <row r="13" spans="2:8" x14ac:dyDescent="0.25">
      <c r="E13" s="6" t="s">
        <v>12</v>
      </c>
      <c r="F13" s="3">
        <f>F12*2</f>
        <v>3662.3630151885973</v>
      </c>
      <c r="G13" s="13">
        <v>4000</v>
      </c>
      <c r="H13" s="1"/>
    </row>
    <row r="14" spans="2:8" x14ac:dyDescent="0.25">
      <c r="E14" s="1" t="s">
        <v>13</v>
      </c>
      <c r="F14" s="11">
        <f>F12/F13</f>
        <v>0.5</v>
      </c>
      <c r="G14" s="11">
        <f>G12/G13</f>
        <v>0.46006675847752204</v>
      </c>
      <c r="H14" s="14" t="s">
        <v>19</v>
      </c>
    </row>
  </sheetData>
  <sheetProtection algorithmName="SHA-512" hashValue="qDuDsH/ZWi2m7zw3T16ddlB9OdKY/g+B4TnHmdND+v6LkXFIRZztgm0z+ZYoyk9rBR8D+TQ1JzspU0Zshou9Ug==" saltValue="NW80AP1amC9e+io4lZlN7w==" spinCount="100000" sheet="1" objects="1" scenarios="1"/>
  <mergeCells count="1">
    <mergeCell ref="B1:H1"/>
  </mergeCells>
  <dataValidations count="1">
    <dataValidation type="list" allowBlank="1" showInputMessage="1" showErrorMessage="1" errorTitle="Number Error" error="Loan term must be 15 or 30 years." sqref="C8" xr:uid="{7313EE15-6DA3-404F-BCDD-5ACD49BC39FF}">
      <formula1>"15,30"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Investment Property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ming2k</dc:creator>
  <cp:lastModifiedBy>ming2k</cp:lastModifiedBy>
  <dcterms:created xsi:type="dcterms:W3CDTF">2019-04-07T07:24:56Z</dcterms:created>
  <dcterms:modified xsi:type="dcterms:W3CDTF">2019-04-07T15:51:33Z</dcterms:modified>
</cp:coreProperties>
</file>