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ipod\"/>
    </mc:Choice>
  </mc:AlternateContent>
  <xr:revisionPtr revIDLastSave="0" documentId="13_ncr:1_{AD65BBD2-A30A-4B25-8599-CC0F405647F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2T4 Credit Hour" sheetId="2" r:id="rId1"/>
  </sheets>
  <definedNames>
    <definedName name="_xlnm.Print_Area" localSheetId="0">'R2T4 Credit Hour'!$A$1:$O$185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5" i="2" l="1"/>
  <c r="D65" i="2"/>
  <c r="M131" i="2"/>
  <c r="M129" i="2"/>
  <c r="D129" i="2"/>
  <c r="O167" i="2" l="1"/>
  <c r="T48" i="2" l="1"/>
  <c r="S48" i="2"/>
  <c r="M167" i="2" l="1"/>
  <c r="K167" i="2"/>
  <c r="I167" i="2"/>
  <c r="F167" i="2"/>
  <c r="D167" i="2"/>
  <c r="I148" i="2"/>
  <c r="F89" i="2"/>
  <c r="B97" i="2" s="1"/>
  <c r="D56" i="2"/>
  <c r="V54" i="2"/>
  <c r="U54" i="2"/>
  <c r="T54" i="2"/>
  <c r="S54" i="2"/>
  <c r="V48" i="2"/>
  <c r="U48" i="2"/>
  <c r="B56" i="2"/>
  <c r="I34" i="2"/>
  <c r="M35" i="2" s="1"/>
  <c r="F34" i="2"/>
  <c r="I83" i="2" s="1"/>
  <c r="I22" i="2"/>
  <c r="M34" i="2" s="1"/>
  <c r="F22" i="2"/>
  <c r="M32" i="2" s="1"/>
  <c r="M25" i="2" l="1"/>
  <c r="M16" i="2"/>
  <c r="F56" i="2"/>
  <c r="F63" i="2" s="1"/>
  <c r="I44" i="2" s="1"/>
  <c r="D92" i="2" s="1"/>
  <c r="F92" i="2" s="1"/>
  <c r="D97" i="2" s="1"/>
  <c r="F97" i="2" s="1"/>
  <c r="M33" i="2"/>
  <c r="M36" i="2" s="1"/>
  <c r="K44" i="2" s="1"/>
  <c r="M17" i="2"/>
  <c r="M24" i="2"/>
  <c r="M26" i="2" l="1"/>
  <c r="I101" i="2" s="1"/>
  <c r="M18" i="2"/>
  <c r="B75" i="2" s="1"/>
  <c r="M44" i="2"/>
  <c r="I61" i="2" s="1"/>
  <c r="K61" i="2" l="1"/>
  <c r="M61" i="2" s="1"/>
  <c r="M135" i="2" s="1"/>
  <c r="F148" i="2" s="1"/>
  <c r="M148" i="2" s="1"/>
  <c r="D75" i="2"/>
  <c r="F75" i="2" s="1"/>
  <c r="I71" i="2" s="1"/>
  <c r="F103" i="2" l="1"/>
  <c r="F112" i="2" s="1"/>
  <c r="F113" i="2" s="1"/>
  <c r="F114" i="2" s="1"/>
  <c r="F115" i="2" s="1"/>
  <c r="F116" i="2" s="1"/>
  <c r="K71" i="2" l="1"/>
  <c r="M71" i="2" s="1"/>
  <c r="I95" i="2" s="1"/>
  <c r="F117" i="2"/>
  <c r="K83" i="2" l="1"/>
  <c r="M83" i="2" s="1"/>
  <c r="K95" i="2" s="1"/>
  <c r="M95" i="2" s="1"/>
  <c r="F119" i="2"/>
  <c r="F120" i="2" s="1"/>
  <c r="F121" i="2" s="1"/>
  <c r="F122" i="2" s="1"/>
  <c r="F123" i="2" s="1"/>
  <c r="I107" i="2" l="1"/>
  <c r="M101" i="2"/>
  <c r="K107" i="2" s="1"/>
  <c r="M107" i="2" l="1"/>
</calcChain>
</file>

<file path=xl/sharedStrings.xml><?xml version="1.0" encoding="utf-8"?>
<sst xmlns="http://schemas.openxmlformats.org/spreadsheetml/2006/main" count="407" uniqueCount="264">
  <si>
    <t>Period used for calculation (check one):</t>
  </si>
  <si>
    <t>X</t>
  </si>
  <si>
    <t>Payment Period</t>
  </si>
  <si>
    <t>Period of Enrollment</t>
  </si>
  <si>
    <t>Monetary amounts should be in dollars and cents (rounded to the nearest penny).</t>
  </si>
  <si>
    <t>When calculating percentages, round to three decimal places. (for example, .4486 = .449 = 44.9%)</t>
  </si>
  <si>
    <t>STEP 1:  Students Title IV Aid Information</t>
  </si>
  <si>
    <t>Amount that</t>
  </si>
  <si>
    <t>E.</t>
  </si>
  <si>
    <t>Total Title IV Aid</t>
  </si>
  <si>
    <t>Amount</t>
  </si>
  <si>
    <t xml:space="preserve">Could Have </t>
  </si>
  <si>
    <t>Disbursed for</t>
  </si>
  <si>
    <t>Title IV Grant Programs:</t>
  </si>
  <si>
    <t>Disbursed</t>
  </si>
  <si>
    <t>Been Disbursed</t>
  </si>
  <si>
    <t>the Period</t>
  </si>
  <si>
    <t>1.</t>
  </si>
  <si>
    <t>Pell Grant</t>
  </si>
  <si>
    <t>A.</t>
  </si>
  <si>
    <t>2.</t>
  </si>
  <si>
    <t>Academic Competitiveness Grant</t>
  </si>
  <si>
    <t>+</t>
  </si>
  <si>
    <t>B.</t>
  </si>
  <si>
    <t>3.</t>
  </si>
  <si>
    <t>National SMART Grant</t>
  </si>
  <si>
    <t>=</t>
  </si>
  <si>
    <t>4.</t>
  </si>
  <si>
    <t>FSEOG</t>
  </si>
  <si>
    <t>5.</t>
  </si>
  <si>
    <t>TEACH Grant</t>
  </si>
  <si>
    <t>F.</t>
  </si>
  <si>
    <t xml:space="preserve">Total Title IV </t>
  </si>
  <si>
    <t>grant aid disbursed and</t>
  </si>
  <si>
    <t>C.</t>
  </si>
  <si>
    <t>that could have been</t>
  </si>
  <si>
    <t>disbursed for the period</t>
  </si>
  <si>
    <t xml:space="preserve"> Net Amount that</t>
  </si>
  <si>
    <t xml:space="preserve"> Net Amount</t>
  </si>
  <si>
    <t>Title IV Loan Programs:</t>
  </si>
  <si>
    <t>6.</t>
  </si>
  <si>
    <t>G.</t>
  </si>
  <si>
    <t xml:space="preserve">Total Title IV aid </t>
  </si>
  <si>
    <t>7.</t>
  </si>
  <si>
    <t>disbursed and aid that</t>
  </si>
  <si>
    <t>8.</t>
  </si>
  <si>
    <t>Perkins Loan</t>
  </si>
  <si>
    <t>could have been disbursed</t>
  </si>
  <si>
    <t>9.</t>
  </si>
  <si>
    <t>for the period</t>
  </si>
  <si>
    <t>10.</t>
  </si>
  <si>
    <t>D.</t>
  </si>
  <si>
    <t>STEP 2:  Percentage of Title IV Aid Earned</t>
  </si>
  <si>
    <t>STEP 4:  Title IV Aid to be Disbursed or Returned</t>
  </si>
  <si>
    <t>►</t>
  </si>
  <si>
    <t xml:space="preserve">If the amount in Box I is greater than the amount in </t>
  </si>
  <si>
    <t>Box E, go to Post-withdrawal disbursement (Item J).</t>
  </si>
  <si>
    <t>H.</t>
  </si>
  <si>
    <t xml:space="preserve">If the amount in Box I is less than the amount in </t>
  </si>
  <si>
    <t>Box E, go to Title IV aid to be returned (Item K).</t>
  </si>
  <si>
    <r>
      <t xml:space="preserve">If the amounts in Box I and Box E are equal, </t>
    </r>
    <r>
      <rPr>
        <b/>
        <i/>
        <sz val="8"/>
        <rFont val="Arial"/>
        <family val="2"/>
      </rPr>
      <t>STOP</t>
    </r>
    <r>
      <rPr>
        <i/>
        <sz val="8"/>
        <rFont val="Arial"/>
        <family val="2"/>
      </rPr>
      <t>.</t>
    </r>
  </si>
  <si>
    <t>No further action is necessary.</t>
  </si>
  <si>
    <t>/</t>
  </si>
  <si>
    <t>J.</t>
  </si>
  <si>
    <t>Post-withdrawal disbursement</t>
  </si>
  <si>
    <t>From the amount of Title IV aid earned by the student (Box I)</t>
  </si>
  <si>
    <t>subtract the Total Title IV aid disbursed for the period (Box E).</t>
  </si>
  <si>
    <t>This is the amount of the post-withdrawal disbursement.</t>
  </si>
  <si>
    <t>Box H and proceed to Step 3.</t>
  </si>
  <si>
    <t>-</t>
  </si>
  <si>
    <t>Box I</t>
  </si>
  <si>
    <t>Box E</t>
  </si>
  <si>
    <t>Box J</t>
  </si>
  <si>
    <t>K.</t>
  </si>
  <si>
    <t>Title IV aid to be returned</t>
  </si>
  <si>
    <t>STEP 3:  Amount of Title IV Aid Earned by the Student</t>
  </si>
  <si>
    <t>From the Total Title IV aid disbursed for the period (Box E)</t>
  </si>
  <si>
    <t>Multiply the percentage of Title IV aid earned (Box H) by the</t>
  </si>
  <si>
    <t>subtract the Amount of Title IV aid earned by the student</t>
  </si>
  <si>
    <t xml:space="preserve">Total Title IV aid disbursed and that could have been </t>
  </si>
  <si>
    <t>disbursed for the period (Box G).</t>
  </si>
  <si>
    <t>x</t>
  </si>
  <si>
    <t>Box H</t>
  </si>
  <si>
    <t>Box G</t>
  </si>
  <si>
    <t>Box K</t>
  </si>
  <si>
    <t>STEP 5:  Amount of Unearned Title IV Aid Due from</t>
  </si>
  <si>
    <t>STEP 8:  Repayment of the Student's loans</t>
  </si>
  <si>
    <t xml:space="preserve">               the School</t>
  </si>
  <si>
    <t>From the Net loans disbursed to the student (Box B) subtract the</t>
  </si>
  <si>
    <t>Total loans the school must return (Box P) to find the amount of</t>
  </si>
  <si>
    <t>L.</t>
  </si>
  <si>
    <t xml:space="preserve">Instutional </t>
  </si>
  <si>
    <t>Tuition</t>
  </si>
  <si>
    <t>Title IV loans the student is still responsible for repaying (Box R).</t>
  </si>
  <si>
    <t>Charges for</t>
  </si>
  <si>
    <t>Room</t>
  </si>
  <si>
    <t>the Period.</t>
  </si>
  <si>
    <t>Board</t>
  </si>
  <si>
    <t>These outstanding loans consist either of loan funds that student</t>
  </si>
  <si>
    <t>Other</t>
  </si>
  <si>
    <t xml:space="preserve">has earned, or unearned loan funds that the school is not </t>
  </si>
  <si>
    <t>responsible for repaying, or both; and they are repaid to the loan</t>
  </si>
  <si>
    <t>holders according to the terms of the borrower's promissory note.</t>
  </si>
  <si>
    <t>Total Instutitonal Charges</t>
  </si>
  <si>
    <t>(Add all the charges together)</t>
  </si>
  <si>
    <t>Box B</t>
  </si>
  <si>
    <t>Box P</t>
  </si>
  <si>
    <t>Box R</t>
  </si>
  <si>
    <r>
      <t xml:space="preserve">If Box Q is less than or equal to Box R, </t>
    </r>
    <r>
      <rPr>
        <b/>
        <i/>
        <sz val="8"/>
        <rFont val="Arial"/>
        <family val="2"/>
      </rPr>
      <t>STOP.</t>
    </r>
  </si>
  <si>
    <t>M.</t>
  </si>
  <si>
    <t>Percentage of unearned Title IV aid</t>
  </si>
  <si>
    <t>The only action a school must take is to notify the holders</t>
  </si>
  <si>
    <t>of the loans of the student's withdrawal date.</t>
  </si>
  <si>
    <t>Box M</t>
  </si>
  <si>
    <t>If Box Q is greater than Box R, Proceed to Step 9.</t>
  </si>
  <si>
    <t>N.</t>
  </si>
  <si>
    <t>Amount of unearned charges</t>
  </si>
  <si>
    <t>Multiply institutional charges for the period (Box L) by the</t>
  </si>
  <si>
    <t>STEP 9:  Grant Funds to be Returned</t>
  </si>
  <si>
    <t>Percentage of unearned Title IV aid (Box M).</t>
  </si>
  <si>
    <t>S.</t>
  </si>
  <si>
    <t>Initial amount of Title IV grants for student to return</t>
  </si>
  <si>
    <t>From the initial amount of unearned Title IV aid due from the</t>
  </si>
  <si>
    <t>Box L</t>
  </si>
  <si>
    <t>Box N</t>
  </si>
  <si>
    <t>student (Box Q) subtract the amount of loans to be repaid</t>
  </si>
  <si>
    <t>O.</t>
  </si>
  <si>
    <t>Amount ofor school to return</t>
  </si>
  <si>
    <t>by the student (Box R).</t>
  </si>
  <si>
    <t>Compare the amount of Title IV aid to be returned (Box K)</t>
  </si>
  <si>
    <t>to Amount of unearned charges (Box N), and enter the</t>
  </si>
  <si>
    <t>Box Q</t>
  </si>
  <si>
    <t>Box S</t>
  </si>
  <si>
    <t>lesser amount.</t>
  </si>
  <si>
    <t>T.</t>
  </si>
  <si>
    <t>Amount of Title IV grant protection</t>
  </si>
  <si>
    <t>Multiply the total of Title IV grant aid that was disbursed</t>
  </si>
  <si>
    <t>and that could have been disbursed for the period (Box F)</t>
  </si>
  <si>
    <t>STEP 6:  Return of Funds by the School</t>
  </si>
  <si>
    <t>by 50%.</t>
  </si>
  <si>
    <t>The school must return the unearned aid for which the school</t>
  </si>
  <si>
    <t>is responsible (Box O) by repaying funds to the following</t>
  </si>
  <si>
    <t>Box F</t>
  </si>
  <si>
    <t>Box T</t>
  </si>
  <si>
    <t>sources, in order, up to the total net amount disbursed for</t>
  </si>
  <si>
    <t>U.</t>
  </si>
  <si>
    <t xml:space="preserve">Title IV grant </t>
  </si>
  <si>
    <t>each source.</t>
  </si>
  <si>
    <t>Amount for School</t>
  </si>
  <si>
    <t>student (Box S) subtract the amount of loans to be repaid</t>
  </si>
  <si>
    <t>Title IV Programs</t>
  </si>
  <si>
    <t>to Return</t>
  </si>
  <si>
    <t>by the student (Box T).</t>
  </si>
  <si>
    <t>Box U</t>
  </si>
  <si>
    <t>Total loans the school must return =</t>
  </si>
  <si>
    <t>P.</t>
  </si>
  <si>
    <t>STEP 10:  Return of Grants Funds by the Student</t>
  </si>
  <si>
    <t>STEP 7:  Initial Amount of Unearned Title IV Aid Due</t>
  </si>
  <si>
    <t xml:space="preserve">               from the Student</t>
  </si>
  <si>
    <t>From the amount of Title IV aid to be returned (Box K) subtract</t>
  </si>
  <si>
    <t>the Amount for the school to return (Box O).</t>
  </si>
  <si>
    <t>Amount to Return</t>
  </si>
  <si>
    <t>Box O</t>
  </si>
  <si>
    <r>
      <t xml:space="preserve">If Box Q is &lt; or = zero, </t>
    </r>
    <r>
      <rPr>
        <b/>
        <sz val="8"/>
        <rFont val="Arial"/>
        <family val="2"/>
      </rPr>
      <t xml:space="preserve">STOP.  </t>
    </r>
    <r>
      <rPr>
        <sz val="8"/>
        <rFont val="Arial"/>
        <family val="2"/>
      </rPr>
      <t>If &gt; zero, go to Step 8.</t>
    </r>
  </si>
  <si>
    <t>Post-Withdrawal Disbursement Tracking Sheet</t>
  </si>
  <si>
    <t>I.    Amount of Post-Withdrawal Disbursement (PWD)</t>
  </si>
  <si>
    <t>Amount from "Box J" of the Treatment of Title IV Funds When a Student Withdraws Worksheet</t>
  </si>
  <si>
    <t>Box 1</t>
  </si>
  <si>
    <t>II.   Outstanding Charges For Educationally Related Expenses Remaining On Student's Account</t>
  </si>
  <si>
    <t>Outstanding Charges For Educationally Related Expenses Remaining on Student's Account</t>
  </si>
  <si>
    <t>(Note: Prior-year charges can not exceed $200.)</t>
  </si>
  <si>
    <t>Box 2</t>
  </si>
  <si>
    <t>III.  Post-withdrawal Disbursement Offered Directly to Student and/or Parent</t>
  </si>
  <si>
    <t xml:space="preserve">From the Post-withdrawal Disbursement due (Box 1), subtract the Post-withdrawal Disbursement to be credited to the </t>
  </si>
  <si>
    <t>student's account (Box 2).  This is the amount you must make to the student (grant) or offer to the student or parent (loan)</t>
  </si>
  <si>
    <t>as a Direct Disbursement.</t>
  </si>
  <si>
    <t>Box 3</t>
  </si>
  <si>
    <t>IV.  Allocation of Post-withdrawal Disbursement</t>
  </si>
  <si>
    <t xml:space="preserve">Loan Amount </t>
  </si>
  <si>
    <t>Loan Amount</t>
  </si>
  <si>
    <t>Title IV Aid</t>
  </si>
  <si>
    <t>School Seeks</t>
  </si>
  <si>
    <t xml:space="preserve">Authorized to </t>
  </si>
  <si>
    <t>Offered</t>
  </si>
  <si>
    <t>Accepted</t>
  </si>
  <si>
    <t>Credit to</t>
  </si>
  <si>
    <t>Credited to</t>
  </si>
  <si>
    <t>as Direct</t>
  </si>
  <si>
    <t>Directly to</t>
  </si>
  <si>
    <t>Type of Aid</t>
  </si>
  <si>
    <t>Account</t>
  </si>
  <si>
    <t>Disbursement</t>
  </si>
  <si>
    <t>Student</t>
  </si>
  <si>
    <t>N/A</t>
  </si>
  <si>
    <t>ACG</t>
  </si>
  <si>
    <t>SMART Grant</t>
  </si>
  <si>
    <t>Perkins</t>
  </si>
  <si>
    <t>Totals</t>
  </si>
  <si>
    <t>V.   Authorizations and Notifications</t>
  </si>
  <si>
    <t>Post-withdrawal disbursement loan notification sent to student and/or parent on</t>
  </si>
  <si>
    <t>Deadline for student and/or parent to respond</t>
  </si>
  <si>
    <t xml:space="preserve">   Response received from student and/or parent on</t>
  </si>
  <si>
    <t xml:space="preserve">   Response not received</t>
  </si>
  <si>
    <t xml:space="preserve">    School does not accept late response</t>
  </si>
  <si>
    <t>VI.  Date Funds Sent</t>
  </si>
  <si>
    <t>Date Direct Disbursement mailed and transferred</t>
  </si>
  <si>
    <t>Grant</t>
  </si>
  <si>
    <t>Loan</t>
  </si>
  <si>
    <t>Adjusting Days for Breaks and LOA:</t>
  </si>
  <si>
    <t>Total Days Subracted Out of the Period:</t>
  </si>
  <si>
    <t>Start Date</t>
  </si>
  <si>
    <t>Scheduled End Date</t>
  </si>
  <si>
    <t>Last Day of Attendance</t>
  </si>
  <si>
    <t>Days on Break (during time attended).</t>
  </si>
  <si>
    <t>Days on Break (throughout payment period).</t>
  </si>
  <si>
    <t xml:space="preserve">A school that is not required to take attendance may, for a student who </t>
  </si>
  <si>
    <t xml:space="preserve">withdraws without notification, enter 50% in Box H and proceed to </t>
  </si>
  <si>
    <t>Scheduled Break Day(s):</t>
  </si>
  <si>
    <t>Step 3.  Or, the school may enter the last date of attendance at an</t>
  </si>
  <si>
    <t>#1</t>
  </si>
  <si>
    <t>#2</t>
  </si>
  <si>
    <t>#3</t>
  </si>
  <si>
    <t>#4</t>
  </si>
  <si>
    <t>academically related activity for the "Last Day of Attendance" and</t>
  </si>
  <si>
    <t>Begins -</t>
  </si>
  <si>
    <t>proceed with the calculation as instructed.  For a student who officially</t>
  </si>
  <si>
    <t>Ends -</t>
  </si>
  <si>
    <t>withdraws, enter the Last Day of Attendance.</t>
  </si>
  <si>
    <t>Days -</t>
  </si>
  <si>
    <t>Percentage of payment period or period of</t>
  </si>
  <si>
    <t>Leave of Absence(s):</t>
  </si>
  <si>
    <t>enrollment completed.</t>
  </si>
  <si>
    <t>Divide the calendar days completed in the period by the total calendar</t>
  </si>
  <si>
    <t>days in the period (excluding scheduled breaks of five days or more</t>
  </si>
  <si>
    <r>
      <t>AND</t>
    </r>
    <r>
      <rPr>
        <sz val="7"/>
        <rFont val="Arial"/>
        <family val="2"/>
      </rPr>
      <t xml:space="preserve"> days that the student was on an approved leave of absence).</t>
    </r>
  </si>
  <si>
    <t>Completed Days</t>
  </si>
  <si>
    <t>Total Days</t>
  </si>
  <si>
    <t xml:space="preserve">If the % is greater than 60%, enter 100% in Box H and </t>
  </si>
  <si>
    <t>proceed to Step 3</t>
  </si>
  <si>
    <t>If this % is less than or equal to 60%, enter that % in</t>
  </si>
  <si>
    <t xml:space="preserve">STEP 4:  Title IV Aid to be Disbursed or Returned </t>
  </si>
  <si>
    <t xml:space="preserve">                (Continued)</t>
  </si>
  <si>
    <t>(Box I).  This is the amount of Title IV aid that must be</t>
  </si>
  <si>
    <t>returned.</t>
  </si>
  <si>
    <r>
      <t xml:space="preserve">If Box U is less than or equal to zero, </t>
    </r>
    <r>
      <rPr>
        <b/>
        <i/>
        <sz val="7"/>
        <rFont val="Arial"/>
        <family val="2"/>
      </rPr>
      <t>STOP</t>
    </r>
    <r>
      <rPr>
        <i/>
        <sz val="7"/>
        <rFont val="Arial"/>
        <family val="2"/>
      </rPr>
      <t>.  If not, go to Step 10.</t>
    </r>
  </si>
  <si>
    <t>Except as noted below, the student must return the unearned grant funds</t>
  </si>
  <si>
    <t>for which he/she is responsible (Box U).  The grant funds returned by the</t>
  </si>
  <si>
    <t>student are applied to the following sources in order indicated, up to the</t>
  </si>
  <si>
    <t>total amount disbursed from that grant program minus any grant funds that</t>
  </si>
  <si>
    <t>the school is responsible for returning to that program in Step 6.</t>
  </si>
  <si>
    <t>Note that the student is not responsible for returning funds</t>
  </si>
  <si>
    <t>to any program to which the student owes $50.00 or less.</t>
  </si>
  <si>
    <t>Treatment of Title IV Funds When a Student Withdraws From a Credit-Hour Program</t>
  </si>
  <si>
    <t>Fees</t>
  </si>
  <si>
    <t>Books&amp;Supplies</t>
  </si>
  <si>
    <t>Unsubsidized Direct Loan</t>
  </si>
  <si>
    <t>Subsidized Direct Loan</t>
  </si>
  <si>
    <t>Direct Grad PLUS Loan</t>
  </si>
  <si>
    <t>Direct Parent PLUS Loan</t>
  </si>
  <si>
    <t>subtotal</t>
  </si>
  <si>
    <t xml:space="preserve">Social Security Number: </t>
  </si>
  <si>
    <t xml:space="preserve">Student's Name: </t>
  </si>
  <si>
    <t xml:space="preserve">Date of school's determination that student withdrew: </t>
  </si>
  <si>
    <t xml:space="preserve">Date form completed: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</si>
</sst>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\-00\-0000"/>
    <numFmt numFmtId="165" formatCode="m/d/yy;@"/>
    <numFmt numFmtId="166" formatCode="0.0%"/>
    <numFmt numFmtId="167" formatCode="m/d/yyyy;@"/>
    <numFmt numFmtId="168" formatCode="0_);\(0\)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i/>
      <sz val="8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39" fontId="2" fillId="0" borderId="2" xfId="0" applyNumberFormat="1" applyFont="1" applyBorder="1"/>
    <xf numFmtId="39" fontId="2" fillId="0" borderId="0" xfId="0" applyNumberFormat="1" applyFont="1" applyBorder="1"/>
    <xf numFmtId="39" fontId="2" fillId="0" borderId="3" xfId="0" applyNumberFormat="1" applyFont="1" applyBorder="1"/>
    <xf numFmtId="39" fontId="2" fillId="0" borderId="4" xfId="0" applyNumberFormat="1" applyFont="1" applyBorder="1"/>
    <xf numFmtId="39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/>
    </xf>
    <xf numFmtId="165" fontId="2" fillId="0" borderId="0" xfId="0" applyNumberFormat="1" applyFont="1" applyBorder="1" applyAlignment="1">
      <alignment horizontal="center"/>
    </xf>
    <xf numFmtId="39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>
      <alignment horizontal="center"/>
    </xf>
    <xf numFmtId="39" fontId="2" fillId="0" borderId="0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39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/>
    <xf numFmtId="0" fontId="5" fillId="0" borderId="0" xfId="0" applyFont="1" applyBorder="1" applyAlignment="1">
      <alignment horizontal="center"/>
    </xf>
    <xf numFmtId="39" fontId="2" fillId="0" borderId="5" xfId="0" applyNumberFormat="1" applyFont="1" applyBorder="1"/>
    <xf numFmtId="39" fontId="2" fillId="0" borderId="6" xfId="0" applyNumberFormat="1" applyFont="1" applyBorder="1"/>
    <xf numFmtId="39" fontId="2" fillId="0" borderId="7" xfId="0" applyNumberFormat="1" applyFont="1" applyBorder="1"/>
    <xf numFmtId="0" fontId="2" fillId="2" borderId="8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39" fontId="2" fillId="2" borderId="2" xfId="0" applyNumberFormat="1" applyFont="1" applyFill="1" applyBorder="1" applyAlignment="1">
      <alignment horizontal="center"/>
    </xf>
    <xf numFmtId="39" fontId="2" fillId="0" borderId="14" xfId="0" applyNumberFormat="1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/>
    <xf numFmtId="0" fontId="0" fillId="0" borderId="0" xfId="0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" fillId="0" borderId="15" xfId="0" applyFont="1" applyBorder="1" applyAlignment="1">
      <alignment horizontal="center"/>
    </xf>
    <xf numFmtId="165" fontId="2" fillId="0" borderId="0" xfId="0" applyNumberFormat="1" applyFont="1"/>
    <xf numFmtId="165" fontId="2" fillId="0" borderId="15" xfId="0" applyNumberFormat="1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166" fontId="2" fillId="0" borderId="17" xfId="0" applyNumberFormat="1" applyFont="1" applyBorder="1" applyAlignment="1">
      <alignment horizontal="center"/>
    </xf>
    <xf numFmtId="0" fontId="3" fillId="0" borderId="0" xfId="0" applyFont="1" applyFill="1" applyBorder="1" applyAlignme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Border="1" applyAlignment="1">
      <alignment horizontal="center"/>
    </xf>
    <xf numFmtId="165" fontId="2" fillId="0" borderId="22" xfId="0" applyNumberFormat="1" applyFont="1" applyBorder="1"/>
    <xf numFmtId="165" fontId="2" fillId="0" borderId="23" xfId="0" applyNumberFormat="1" applyFont="1" applyBorder="1"/>
    <xf numFmtId="165" fontId="2" fillId="0" borderId="24" xfId="0" applyNumberFormat="1" applyFont="1" applyBorder="1"/>
    <xf numFmtId="165" fontId="2" fillId="0" borderId="25" xfId="0" applyNumberFormat="1" applyFont="1" applyBorder="1"/>
    <xf numFmtId="39" fontId="2" fillId="6" borderId="2" xfId="0" applyNumberFormat="1" applyFont="1" applyFill="1" applyBorder="1" applyProtection="1">
      <protection locked="0"/>
    </xf>
    <xf numFmtId="167" fontId="2" fillId="5" borderId="2" xfId="0" applyNumberFormat="1" applyFont="1" applyFill="1" applyBorder="1" applyAlignment="1" applyProtection="1">
      <alignment horizontal="center"/>
      <protection locked="0"/>
    </xf>
    <xf numFmtId="39" fontId="2" fillId="5" borderId="2" xfId="0" applyNumberFormat="1" applyFont="1" applyFill="1" applyBorder="1" applyProtection="1">
      <protection locked="0"/>
    </xf>
    <xf numFmtId="39" fontId="2" fillId="0" borderId="4" xfId="0" applyNumberFormat="1" applyFont="1" applyFill="1" applyBorder="1"/>
    <xf numFmtId="39" fontId="2" fillId="0" borderId="2" xfId="0" applyNumberFormat="1" applyFont="1" applyFill="1" applyBorder="1" applyAlignment="1">
      <alignment horizontal="center"/>
    </xf>
    <xf numFmtId="168" fontId="2" fillId="5" borderId="2" xfId="0" applyNumberFormat="1" applyFont="1" applyFill="1" applyBorder="1" applyProtection="1">
      <protection locked="0"/>
    </xf>
    <xf numFmtId="1" fontId="2" fillId="0" borderId="16" xfId="0" applyNumberFormat="1" applyFont="1" applyBorder="1"/>
    <xf numFmtId="1" fontId="2" fillId="0" borderId="26" xfId="0" applyNumberFormat="1" applyFont="1" applyBorder="1"/>
    <xf numFmtId="1" fontId="2" fillId="0" borderId="27" xfId="0" applyNumberFormat="1" applyFont="1" applyBorder="1"/>
    <xf numFmtId="168" fontId="2" fillId="0" borderId="16" xfId="0" applyNumberFormat="1" applyFont="1" applyBorder="1"/>
    <xf numFmtId="168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39" fontId="2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1" fontId="2" fillId="0" borderId="0" xfId="0" applyNumberFormat="1" applyFont="1" applyFill="1" applyBorder="1" applyAlignment="1" applyProtection="1"/>
    <xf numFmtId="0" fontId="3" fillId="0" borderId="0" xfId="0" applyFont="1" applyAlignment="1" applyProtection="1">
      <alignment horizontal="right"/>
    </xf>
    <xf numFmtId="0" fontId="2" fillId="0" borderId="0" xfId="0" applyFont="1" applyProtection="1"/>
    <xf numFmtId="164" fontId="2" fillId="0" borderId="0" xfId="0" applyNumberFormat="1" applyFont="1" applyFill="1" applyBorder="1" applyAlignment="1" applyProtection="1"/>
    <xf numFmtId="167" fontId="2" fillId="0" borderId="0" xfId="0" applyNumberFormat="1" applyFont="1" applyFill="1" applyBorder="1" applyAlignment="1" applyProtection="1"/>
    <xf numFmtId="0" fontId="3" fillId="0" borderId="0" xfId="0" applyFont="1" applyAlignment="1" applyProtection="1"/>
    <xf numFmtId="0" fontId="3" fillId="0" borderId="0" xfId="0" applyFont="1" applyFill="1" applyProtection="1"/>
    <xf numFmtId="1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166" fontId="2" fillId="0" borderId="0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39" fontId="2" fillId="0" borderId="2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Fill="1" applyProtection="1"/>
    <xf numFmtId="39" fontId="2" fillId="5" borderId="3" xfId="0" applyNumberFormat="1" applyFont="1" applyFill="1" applyBorder="1" applyProtection="1">
      <protection locked="0"/>
    </xf>
    <xf numFmtId="165" fontId="2" fillId="5" borderId="2" xfId="0" applyNumberFormat="1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1" fontId="2" fillId="0" borderId="18" xfId="0" applyNumberFormat="1" applyFont="1" applyFill="1" applyBorder="1" applyAlignment="1" applyProtection="1">
      <alignment horizontal="left"/>
    </xf>
    <xf numFmtId="1" fontId="2" fillId="0" borderId="19" xfId="0" applyNumberFormat="1" applyFont="1" applyFill="1" applyBorder="1" applyAlignment="1" applyProtection="1">
      <alignment horizontal="left"/>
    </xf>
    <xf numFmtId="1" fontId="2" fillId="0" borderId="20" xfId="0" applyNumberFormat="1" applyFont="1" applyFill="1" applyBorder="1" applyAlignment="1" applyProtection="1">
      <alignment horizontal="left"/>
    </xf>
    <xf numFmtId="164" fontId="2" fillId="0" borderId="2" xfId="0" applyNumberFormat="1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67" fontId="2" fillId="0" borderId="2" xfId="0" applyNumberFormat="1" applyFont="1" applyFill="1" applyBorder="1" applyAlignment="1" applyProtection="1">
      <alignment horizontal="center"/>
    </xf>
    <xf numFmtId="0" fontId="2" fillId="0" borderId="2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2" fillId="0" borderId="0" xfId="0" applyFont="1" applyBorder="1" applyAlignment="1" applyProtection="1">
      <alignment horizontal="left"/>
    </xf>
    <xf numFmtId="0" fontId="3" fillId="2" borderId="8" xfId="0" applyFont="1" applyFill="1" applyBorder="1" applyAlignment="1" applyProtection="1">
      <alignment horizontal="left"/>
    </xf>
    <xf numFmtId="0" fontId="3" fillId="2" borderId="21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left"/>
    </xf>
    <xf numFmtId="0" fontId="3" fillId="2" borderId="28" xfId="0" applyFont="1" applyFill="1" applyBorder="1" applyAlignment="1" applyProtection="1">
      <alignment horizontal="left"/>
    </xf>
    <xf numFmtId="0" fontId="3" fillId="2" borderId="15" xfId="0" applyFont="1" applyFill="1" applyBorder="1" applyAlignment="1" applyProtection="1">
      <alignment horizontal="left"/>
    </xf>
    <xf numFmtId="0" fontId="3" fillId="2" borderId="13" xfId="0" applyFont="1" applyFill="1" applyBorder="1" applyAlignment="1" applyProtection="1">
      <alignment horizontal="left"/>
    </xf>
    <xf numFmtId="0" fontId="2" fillId="0" borderId="21" xfId="0" applyFont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2" fillId="5" borderId="2" xfId="0" applyNumberFormat="1" applyFont="1" applyFill="1" applyBorder="1" applyAlignment="1" applyProtection="1">
      <alignment horizontal="center"/>
      <protection locked="0"/>
    </xf>
    <xf numFmtId="167" fontId="2" fillId="5" borderId="2" xfId="0" applyNumberFormat="1" applyFont="1" applyFill="1" applyBorder="1" applyAlignment="1" applyProtection="1">
      <alignment horizontal="center"/>
      <protection locked="0"/>
    </xf>
    <xf numFmtId="14" fontId="2" fillId="5" borderId="18" xfId="0" applyNumberFormat="1" applyFont="1" applyFill="1" applyBorder="1" applyAlignment="1" applyProtection="1">
      <alignment horizontal="center"/>
      <protection locked="0"/>
    </xf>
    <xf numFmtId="0" fontId="2" fillId="5" borderId="20" xfId="0" applyFont="1" applyFill="1" applyBorder="1" applyAlignment="1" applyProtection="1">
      <alignment horizontal="center"/>
      <protection locked="0"/>
    </xf>
    <xf numFmtId="1" fontId="2" fillId="5" borderId="18" xfId="0" applyNumberFormat="1" applyFont="1" applyFill="1" applyBorder="1" applyAlignment="1" applyProtection="1">
      <alignment horizontal="left"/>
      <protection locked="0"/>
    </xf>
    <xf numFmtId="1" fontId="2" fillId="5" borderId="19" xfId="0" applyNumberFormat="1" applyFont="1" applyFill="1" applyBorder="1" applyAlignment="1" applyProtection="1">
      <alignment horizontal="left"/>
      <protection locked="0"/>
    </xf>
    <xf numFmtId="1" fontId="2" fillId="5" borderId="2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84"/>
  <sheetViews>
    <sheetView showGridLines="0" tabSelected="1" zoomScale="130" zoomScaleNormal="130" workbookViewId="0">
      <pane ySplit="10" topLeftCell="A11" activePane="bottomLeft" state="frozen"/>
      <selection pane="bottomLeft" activeCell="S7" sqref="S7"/>
    </sheetView>
  </sheetViews>
  <sheetFormatPr defaultRowHeight="11.25" x14ac:dyDescent="0.2"/>
  <cols>
    <col min="1" max="1" width="4.7109375" style="1" customWidth="1"/>
    <col min="2" max="2" width="11.7109375" style="1" customWidth="1"/>
    <col min="3" max="3" width="2.7109375" style="1" customWidth="1"/>
    <col min="4" max="4" width="11.7109375" style="1" customWidth="1"/>
    <col min="5" max="5" width="2.7109375" style="1" customWidth="1"/>
    <col min="6" max="6" width="11.7109375" style="1" customWidth="1"/>
    <col min="7" max="7" width="1.5703125" style="1" customWidth="1"/>
    <col min="8" max="8" width="2.7109375" style="1" customWidth="1"/>
    <col min="9" max="9" width="11.7109375" style="1" customWidth="1"/>
    <col min="10" max="10" width="2.7109375" style="1" customWidth="1"/>
    <col min="11" max="11" width="11.7109375" style="1" customWidth="1"/>
    <col min="12" max="12" width="2.7109375" style="1" customWidth="1"/>
    <col min="13" max="13" width="11.7109375" style="1" customWidth="1"/>
    <col min="14" max="14" width="2.7109375" style="1" customWidth="1"/>
    <col min="15" max="15" width="11.5703125" style="1" customWidth="1"/>
    <col min="16" max="16" width="4.140625" style="88" customWidth="1"/>
    <col min="17" max="17" width="6.5703125" style="1" customWidth="1"/>
    <col min="18" max="18" width="2.7109375" style="1" customWidth="1"/>
    <col min="19" max="16384" width="9.140625" style="1"/>
  </cols>
  <sheetData>
    <row r="1" spans="1:16" ht="15.75" customHeight="1" x14ac:dyDescent="0.2">
      <c r="A1" s="168" t="s">
        <v>252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87"/>
    </row>
    <row r="2" spans="1:16" ht="5.0999999999999996" customHeight="1" x14ac:dyDescent="0.2">
      <c r="A2" s="97"/>
      <c r="B2" s="97"/>
      <c r="C2" s="97"/>
    </row>
    <row r="3" spans="1:16" ht="12.75" customHeight="1" x14ac:dyDescent="0.2">
      <c r="A3" s="100"/>
      <c r="B3" s="96"/>
      <c r="C3" s="96" t="s">
        <v>261</v>
      </c>
      <c r="D3" s="173"/>
      <c r="E3" s="174"/>
      <c r="F3" s="175"/>
      <c r="G3" s="95"/>
      <c r="H3" s="95"/>
      <c r="I3" s="96"/>
      <c r="J3" s="97"/>
      <c r="K3" s="98"/>
      <c r="L3" s="96" t="s">
        <v>260</v>
      </c>
      <c r="M3" s="169"/>
      <c r="N3" s="169"/>
      <c r="O3" s="98"/>
    </row>
    <row r="4" spans="1:16" ht="5.0999999999999996" customHeight="1" x14ac:dyDescent="0.2">
      <c r="A4" s="97"/>
      <c r="B4" s="97"/>
      <c r="C4" s="97"/>
      <c r="O4" s="97"/>
    </row>
    <row r="5" spans="1:16" ht="11.25" customHeight="1" x14ac:dyDescent="0.2">
      <c r="A5" s="101"/>
      <c r="B5" s="102"/>
      <c r="C5" s="96" t="s">
        <v>263</v>
      </c>
      <c r="D5" s="171"/>
      <c r="E5" s="172"/>
      <c r="F5" s="97"/>
      <c r="G5" s="97"/>
      <c r="H5" s="97"/>
      <c r="I5" s="96"/>
      <c r="J5" s="97"/>
      <c r="K5" s="99"/>
      <c r="L5" s="96" t="s">
        <v>262</v>
      </c>
      <c r="M5" s="170"/>
      <c r="N5" s="170"/>
      <c r="O5" s="97"/>
    </row>
    <row r="6" spans="1:16" ht="5.0999999999999996" customHeight="1" x14ac:dyDescent="0.2"/>
    <row r="7" spans="1:16" ht="11.25" customHeight="1" x14ac:dyDescent="0.2">
      <c r="B7" s="167" t="s">
        <v>0</v>
      </c>
      <c r="C7" s="167"/>
      <c r="D7" s="167"/>
      <c r="E7" s="167"/>
      <c r="F7" s="167"/>
      <c r="G7" s="4"/>
      <c r="H7" s="5" t="s">
        <v>1</v>
      </c>
      <c r="I7" s="1" t="s">
        <v>2</v>
      </c>
      <c r="J7" s="5"/>
      <c r="K7" s="1" t="s">
        <v>3</v>
      </c>
    </row>
    <row r="8" spans="1:16" ht="5.0999999999999996" customHeight="1" x14ac:dyDescent="0.2"/>
    <row r="9" spans="1:16" x14ac:dyDescent="0.2">
      <c r="A9" s="161" t="s">
        <v>4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3"/>
      <c r="P9" s="89"/>
    </row>
    <row r="10" spans="1:16" x14ac:dyDescent="0.2">
      <c r="A10" s="164" t="s">
        <v>5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6"/>
      <c r="P10" s="89"/>
    </row>
    <row r="11" spans="1:16" ht="5.0999999999999996" customHeight="1" x14ac:dyDescent="0.2"/>
    <row r="12" spans="1:16" x14ac:dyDescent="0.2">
      <c r="A12" s="132" t="s">
        <v>6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4"/>
      <c r="P12" s="17"/>
    </row>
    <row r="13" spans="1:16" x14ac:dyDescent="0.2">
      <c r="F13" s="6"/>
      <c r="G13" s="6"/>
      <c r="H13" s="6"/>
      <c r="I13" s="6" t="s">
        <v>7</v>
      </c>
      <c r="L13" s="7" t="s">
        <v>8</v>
      </c>
      <c r="M13" s="6" t="s">
        <v>9</v>
      </c>
    </row>
    <row r="14" spans="1:16" x14ac:dyDescent="0.2">
      <c r="F14" s="6" t="s">
        <v>10</v>
      </c>
      <c r="G14" s="6"/>
      <c r="H14" s="6"/>
      <c r="I14" s="6" t="s">
        <v>11</v>
      </c>
      <c r="M14" s="6" t="s">
        <v>12</v>
      </c>
    </row>
    <row r="15" spans="1:16" x14ac:dyDescent="0.2">
      <c r="A15" s="8" t="s">
        <v>13</v>
      </c>
      <c r="B15" s="9"/>
      <c r="C15" s="9"/>
      <c r="F15" s="6" t="s">
        <v>14</v>
      </c>
      <c r="G15" s="6"/>
      <c r="H15" s="6"/>
      <c r="I15" s="6" t="s">
        <v>15</v>
      </c>
      <c r="M15" s="6" t="s">
        <v>16</v>
      </c>
    </row>
    <row r="16" spans="1:16" x14ac:dyDescent="0.2">
      <c r="A16" s="10" t="s">
        <v>17</v>
      </c>
      <c r="B16" s="121" t="s">
        <v>18</v>
      </c>
      <c r="C16" s="121"/>
      <c r="D16" s="121"/>
      <c r="F16" s="68"/>
      <c r="G16" s="12"/>
      <c r="I16" s="68"/>
      <c r="L16" s="7" t="s">
        <v>19</v>
      </c>
      <c r="M16" s="11">
        <f>F22</f>
        <v>0</v>
      </c>
    </row>
    <row r="17" spans="1:13" ht="12" thickBot="1" x14ac:dyDescent="0.25">
      <c r="A17" s="10" t="s">
        <v>20</v>
      </c>
      <c r="B17" s="121" t="s">
        <v>21</v>
      </c>
      <c r="C17" s="121"/>
      <c r="D17" s="121"/>
      <c r="F17" s="68"/>
      <c r="G17" s="12"/>
      <c r="I17" s="68"/>
      <c r="K17" s="3" t="s">
        <v>22</v>
      </c>
      <c r="L17" s="7" t="s">
        <v>23</v>
      </c>
      <c r="M17" s="13">
        <f>F34</f>
        <v>0</v>
      </c>
    </row>
    <row r="18" spans="1:13" x14ac:dyDescent="0.2">
      <c r="A18" s="10" t="s">
        <v>24</v>
      </c>
      <c r="B18" s="121" t="s">
        <v>25</v>
      </c>
      <c r="C18" s="121"/>
      <c r="D18" s="121"/>
      <c r="F18" s="68"/>
      <c r="G18" s="12"/>
      <c r="I18" s="68"/>
      <c r="K18" s="3" t="s">
        <v>26</v>
      </c>
      <c r="L18" s="7" t="s">
        <v>8</v>
      </c>
      <c r="M18" s="14">
        <f>SUM(M16:M17)</f>
        <v>0</v>
      </c>
    </row>
    <row r="19" spans="1:13" x14ac:dyDescent="0.2">
      <c r="A19" s="10" t="s">
        <v>27</v>
      </c>
      <c r="B19" s="121" t="s">
        <v>28</v>
      </c>
      <c r="C19" s="121"/>
      <c r="D19" s="121"/>
      <c r="F19" s="68"/>
      <c r="G19" s="12"/>
      <c r="I19" s="68"/>
    </row>
    <row r="20" spans="1:13" x14ac:dyDescent="0.2">
      <c r="A20" s="10" t="s">
        <v>29</v>
      </c>
      <c r="B20" s="121" t="s">
        <v>30</v>
      </c>
      <c r="C20" s="121"/>
      <c r="D20" s="121"/>
      <c r="F20" s="68"/>
      <c r="G20" s="12"/>
      <c r="I20" s="68"/>
      <c r="L20" s="7" t="s">
        <v>31</v>
      </c>
      <c r="M20" s="6" t="s">
        <v>32</v>
      </c>
    </row>
    <row r="21" spans="1:13" x14ac:dyDescent="0.2">
      <c r="F21" s="15"/>
      <c r="G21" s="15"/>
      <c r="I21" s="15"/>
      <c r="M21" s="6" t="s">
        <v>33</v>
      </c>
    </row>
    <row r="22" spans="1:13" x14ac:dyDescent="0.2">
      <c r="E22" s="7" t="s">
        <v>19</v>
      </c>
      <c r="F22" s="11">
        <f>SUM(F16:F20)</f>
        <v>0</v>
      </c>
      <c r="G22" s="12"/>
      <c r="H22" s="7" t="s">
        <v>34</v>
      </c>
      <c r="I22" s="11">
        <f>SUM(I16:I21)</f>
        <v>0</v>
      </c>
      <c r="M22" s="6" t="s">
        <v>35</v>
      </c>
    </row>
    <row r="23" spans="1:13" x14ac:dyDescent="0.2">
      <c r="F23" s="6" t="s">
        <v>259</v>
      </c>
      <c r="G23" s="6"/>
      <c r="I23" s="6" t="s">
        <v>259</v>
      </c>
      <c r="M23" s="6" t="s">
        <v>36</v>
      </c>
    </row>
    <row r="24" spans="1:13" x14ac:dyDescent="0.2">
      <c r="L24" s="7" t="s">
        <v>19</v>
      </c>
      <c r="M24" s="11">
        <f>F22</f>
        <v>0</v>
      </c>
    </row>
    <row r="25" spans="1:13" ht="12" thickBot="1" x14ac:dyDescent="0.25">
      <c r="F25" s="6"/>
      <c r="G25" s="6"/>
      <c r="H25" s="6"/>
      <c r="I25" s="6" t="s">
        <v>37</v>
      </c>
      <c r="K25" s="3" t="s">
        <v>22</v>
      </c>
      <c r="L25" s="7" t="s">
        <v>34</v>
      </c>
      <c r="M25" s="13">
        <f>I22</f>
        <v>0</v>
      </c>
    </row>
    <row r="26" spans="1:13" x14ac:dyDescent="0.2">
      <c r="F26" s="6" t="s">
        <v>38</v>
      </c>
      <c r="G26" s="6"/>
      <c r="H26" s="6"/>
      <c r="I26" s="6" t="s">
        <v>11</v>
      </c>
      <c r="K26" s="3" t="s">
        <v>26</v>
      </c>
      <c r="L26" s="7" t="s">
        <v>31</v>
      </c>
      <c r="M26" s="71">
        <f>SUM(M24:M25)</f>
        <v>0</v>
      </c>
    </row>
    <row r="27" spans="1:13" x14ac:dyDescent="0.2">
      <c r="A27" s="8" t="s">
        <v>39</v>
      </c>
      <c r="B27" s="9"/>
      <c r="C27" s="9"/>
      <c r="F27" s="6" t="s">
        <v>14</v>
      </c>
      <c r="G27" s="6"/>
      <c r="H27" s="6"/>
      <c r="I27" s="6" t="s">
        <v>15</v>
      </c>
    </row>
    <row r="28" spans="1:13" x14ac:dyDescent="0.2">
      <c r="A28" s="10" t="s">
        <v>40</v>
      </c>
      <c r="B28" s="121" t="s">
        <v>255</v>
      </c>
      <c r="C28" s="121"/>
      <c r="D28" s="121"/>
      <c r="F28" s="68"/>
      <c r="G28" s="12"/>
      <c r="I28" s="68"/>
      <c r="L28" s="7" t="s">
        <v>41</v>
      </c>
      <c r="M28" s="6" t="s">
        <v>42</v>
      </c>
    </row>
    <row r="29" spans="1:13" x14ac:dyDescent="0.2">
      <c r="A29" s="10" t="s">
        <v>43</v>
      </c>
      <c r="B29" s="121" t="s">
        <v>256</v>
      </c>
      <c r="C29" s="121"/>
      <c r="D29" s="121"/>
      <c r="F29" s="68"/>
      <c r="G29" s="12"/>
      <c r="I29" s="68"/>
      <c r="M29" s="6" t="s">
        <v>44</v>
      </c>
    </row>
    <row r="30" spans="1:13" x14ac:dyDescent="0.2">
      <c r="A30" s="10" t="s">
        <v>45</v>
      </c>
      <c r="B30" s="121" t="s">
        <v>46</v>
      </c>
      <c r="C30" s="121"/>
      <c r="D30" s="121"/>
      <c r="F30" s="68"/>
      <c r="G30" s="12"/>
      <c r="I30" s="68"/>
      <c r="M30" s="6" t="s">
        <v>47</v>
      </c>
    </row>
    <row r="31" spans="1:13" x14ac:dyDescent="0.2">
      <c r="A31" s="10" t="s">
        <v>48</v>
      </c>
      <c r="B31" s="121" t="s">
        <v>257</v>
      </c>
      <c r="C31" s="121"/>
      <c r="D31" s="121"/>
      <c r="F31" s="68"/>
      <c r="G31" s="12"/>
      <c r="I31" s="68"/>
      <c r="M31" s="6" t="s">
        <v>49</v>
      </c>
    </row>
    <row r="32" spans="1:13" x14ac:dyDescent="0.2">
      <c r="A32" s="10" t="s">
        <v>50</v>
      </c>
      <c r="B32" s="121" t="s">
        <v>258</v>
      </c>
      <c r="C32" s="121"/>
      <c r="D32" s="121"/>
      <c r="F32" s="68"/>
      <c r="G32" s="12"/>
      <c r="I32" s="68"/>
      <c r="L32" s="7" t="s">
        <v>19</v>
      </c>
      <c r="M32" s="11">
        <f>F22</f>
        <v>0</v>
      </c>
    </row>
    <row r="33" spans="1:22" x14ac:dyDescent="0.2">
      <c r="F33" s="15"/>
      <c r="G33" s="15"/>
      <c r="I33" s="15"/>
      <c r="L33" s="7" t="s">
        <v>23</v>
      </c>
      <c r="M33" s="11">
        <f>F34</f>
        <v>0</v>
      </c>
    </row>
    <row r="34" spans="1:22" x14ac:dyDescent="0.2">
      <c r="E34" s="7" t="s">
        <v>23</v>
      </c>
      <c r="F34" s="11">
        <f>SUM(F28:F32)</f>
        <v>0</v>
      </c>
      <c r="G34" s="12"/>
      <c r="H34" s="7" t="s">
        <v>51</v>
      </c>
      <c r="I34" s="11">
        <f>SUM(I28:I32)</f>
        <v>0</v>
      </c>
      <c r="L34" s="7" t="s">
        <v>34</v>
      </c>
      <c r="M34" s="14">
        <f>I22</f>
        <v>0</v>
      </c>
    </row>
    <row r="35" spans="1:22" ht="12" thickBot="1" x14ac:dyDescent="0.25">
      <c r="F35" s="6" t="s">
        <v>259</v>
      </c>
      <c r="G35" s="6"/>
      <c r="H35" s="16"/>
      <c r="I35" s="6" t="s">
        <v>259</v>
      </c>
      <c r="K35" s="3" t="s">
        <v>22</v>
      </c>
      <c r="L35" s="7" t="s">
        <v>51</v>
      </c>
      <c r="M35" s="13">
        <f>I34</f>
        <v>0</v>
      </c>
    </row>
    <row r="36" spans="1:22" x14ac:dyDescent="0.2">
      <c r="K36" s="3">
        <v>0</v>
      </c>
      <c r="L36" s="7" t="s">
        <v>41</v>
      </c>
      <c r="M36" s="71">
        <f>SUM(M32:M35)</f>
        <v>0</v>
      </c>
    </row>
    <row r="37" spans="1:22" ht="5.0999999999999996" customHeight="1" x14ac:dyDescent="0.2"/>
    <row r="38" spans="1:22" ht="12.75" customHeight="1" x14ac:dyDescent="0.2">
      <c r="A38" s="132" t="s">
        <v>52</v>
      </c>
      <c r="B38" s="133"/>
      <c r="C38" s="133"/>
      <c r="D38" s="133"/>
      <c r="E38" s="133"/>
      <c r="F38" s="134"/>
      <c r="G38" s="17"/>
      <c r="H38" s="118" t="s">
        <v>75</v>
      </c>
      <c r="I38" s="118"/>
      <c r="J38" s="118"/>
      <c r="K38" s="118"/>
      <c r="L38" s="118"/>
      <c r="M38" s="118"/>
      <c r="N38" s="118"/>
      <c r="O38" s="118"/>
      <c r="P38" s="17"/>
      <c r="Q38" s="160" t="s">
        <v>208</v>
      </c>
      <c r="R38" s="160"/>
      <c r="S38" s="160"/>
      <c r="T38" s="160"/>
      <c r="U38" s="160"/>
      <c r="V38" s="160"/>
    </row>
    <row r="39" spans="1:22" ht="5.0999999999999996" customHeight="1" x14ac:dyDescent="0.2"/>
    <row r="40" spans="1:22" ht="11.25" customHeight="1" x14ac:dyDescent="0.2">
      <c r="A40" s="47"/>
      <c r="B40" s="69"/>
      <c r="C40" s="48"/>
      <c r="D40" s="69"/>
      <c r="E40" s="49"/>
      <c r="F40" s="69"/>
      <c r="G40" s="18"/>
      <c r="H40" s="123" t="s">
        <v>77</v>
      </c>
      <c r="I40" s="123"/>
      <c r="J40" s="123"/>
      <c r="K40" s="123"/>
      <c r="L40" s="123"/>
      <c r="M40" s="123"/>
      <c r="Q40" s="143" t="s">
        <v>209</v>
      </c>
      <c r="R40" s="143"/>
      <c r="S40" s="143"/>
      <c r="T40" s="143"/>
      <c r="U40" s="143"/>
      <c r="V40" s="143"/>
    </row>
    <row r="41" spans="1:22" ht="11.25" customHeight="1" x14ac:dyDescent="0.2">
      <c r="A41" s="48"/>
      <c r="B41" s="31" t="s">
        <v>210</v>
      </c>
      <c r="C41" s="31"/>
      <c r="D41" s="31" t="s">
        <v>211</v>
      </c>
      <c r="E41" s="31"/>
      <c r="F41" s="31" t="s">
        <v>212</v>
      </c>
      <c r="H41" s="123" t="s">
        <v>79</v>
      </c>
      <c r="I41" s="123"/>
      <c r="J41" s="123"/>
      <c r="K41" s="123"/>
      <c r="L41" s="123"/>
      <c r="M41" s="123"/>
      <c r="Q41" s="73"/>
      <c r="R41" s="9" t="s">
        <v>213</v>
      </c>
    </row>
    <row r="42" spans="1:22" ht="11.25" customHeight="1" x14ac:dyDescent="0.2">
      <c r="A42" s="50"/>
      <c r="B42" s="51"/>
      <c r="C42" s="51"/>
      <c r="D42" s="51"/>
      <c r="E42" s="51"/>
      <c r="F42" s="51"/>
      <c r="G42" s="8"/>
      <c r="H42" s="123" t="s">
        <v>80</v>
      </c>
      <c r="I42" s="123"/>
      <c r="J42" s="123"/>
      <c r="K42" s="123"/>
      <c r="L42" s="123"/>
      <c r="M42" s="123"/>
      <c r="Q42" s="73"/>
      <c r="R42" s="9" t="s">
        <v>214</v>
      </c>
    </row>
    <row r="43" spans="1:22" ht="11.25" customHeight="1" x14ac:dyDescent="0.2">
      <c r="A43" s="127" t="s">
        <v>215</v>
      </c>
      <c r="B43" s="127"/>
      <c r="C43" s="127"/>
      <c r="D43" s="127"/>
      <c r="E43" s="127"/>
      <c r="F43" s="127"/>
      <c r="G43" s="9"/>
    </row>
    <row r="44" spans="1:22" x14ac:dyDescent="0.2">
      <c r="A44" s="127" t="s">
        <v>216</v>
      </c>
      <c r="B44" s="127"/>
      <c r="C44" s="127"/>
      <c r="D44" s="127"/>
      <c r="E44" s="127"/>
      <c r="F44" s="127"/>
      <c r="G44" s="9"/>
      <c r="I44" s="20">
        <f>ROUND(F63, 3)</f>
        <v>1</v>
      </c>
      <c r="J44" s="16" t="s">
        <v>81</v>
      </c>
      <c r="K44" s="19">
        <f>M36</f>
        <v>0</v>
      </c>
      <c r="L44" s="16" t="s">
        <v>26</v>
      </c>
      <c r="M44" s="72">
        <f>I44*K44</f>
        <v>0</v>
      </c>
      <c r="Q44" s="143" t="s">
        <v>217</v>
      </c>
      <c r="R44" s="143"/>
      <c r="S44" s="143"/>
      <c r="T44" s="143"/>
      <c r="U44" s="143"/>
      <c r="V44" s="143"/>
    </row>
    <row r="45" spans="1:22" ht="12" thickBot="1" x14ac:dyDescent="0.25">
      <c r="A45" s="127" t="s">
        <v>218</v>
      </c>
      <c r="B45" s="127"/>
      <c r="C45" s="127"/>
      <c r="D45" s="127"/>
      <c r="E45" s="127"/>
      <c r="F45" s="127"/>
      <c r="G45" s="9"/>
      <c r="I45" s="6" t="s">
        <v>82</v>
      </c>
      <c r="J45" s="6"/>
      <c r="K45" s="6" t="s">
        <v>83</v>
      </c>
      <c r="M45" s="23" t="s">
        <v>70</v>
      </c>
      <c r="S45" s="52" t="s">
        <v>219</v>
      </c>
      <c r="T45" s="63" t="s">
        <v>220</v>
      </c>
      <c r="U45" s="63" t="s">
        <v>221</v>
      </c>
      <c r="V45" s="52" t="s">
        <v>222</v>
      </c>
    </row>
    <row r="46" spans="1:22" ht="11.25" customHeight="1" x14ac:dyDescent="0.2">
      <c r="A46" s="127" t="s">
        <v>223</v>
      </c>
      <c r="B46" s="127"/>
      <c r="C46" s="127"/>
      <c r="D46" s="127"/>
      <c r="E46" s="127"/>
      <c r="F46" s="127"/>
      <c r="Q46" s="26" t="s">
        <v>224</v>
      </c>
      <c r="S46" s="53"/>
      <c r="T46" s="64"/>
      <c r="U46" s="65"/>
      <c r="V46" s="53"/>
    </row>
    <row r="47" spans="1:22" x14ac:dyDescent="0.2">
      <c r="A47" s="127" t="s">
        <v>225</v>
      </c>
      <c r="B47" s="127"/>
      <c r="C47" s="127"/>
      <c r="D47" s="127"/>
      <c r="E47" s="127"/>
      <c r="F47" s="127"/>
      <c r="G47" s="21"/>
      <c r="H47" s="132" t="s">
        <v>53</v>
      </c>
      <c r="I47" s="133"/>
      <c r="J47" s="133"/>
      <c r="K47" s="133"/>
      <c r="L47" s="133"/>
      <c r="M47" s="133"/>
      <c r="N47" s="133"/>
      <c r="O47" s="134"/>
      <c r="P47" s="17"/>
      <c r="Q47" s="26" t="s">
        <v>226</v>
      </c>
      <c r="S47" s="54"/>
      <c r="T47" s="66"/>
      <c r="U47" s="67"/>
      <c r="V47" s="54"/>
    </row>
    <row r="48" spans="1:22" ht="12" thickBot="1" x14ac:dyDescent="0.25">
      <c r="A48" s="127" t="s">
        <v>227</v>
      </c>
      <c r="B48" s="127"/>
      <c r="C48" s="127"/>
      <c r="D48" s="127"/>
      <c r="E48" s="127"/>
      <c r="F48" s="127"/>
      <c r="Q48" s="26" t="s">
        <v>228</v>
      </c>
      <c r="S48" s="74">
        <f>S47-S46+1</f>
        <v>1</v>
      </c>
      <c r="T48" s="75">
        <f>T47-T46+1</f>
        <v>1</v>
      </c>
      <c r="U48" s="76">
        <f>U47-U46+1</f>
        <v>1</v>
      </c>
      <c r="V48" s="74">
        <f>V47-V46+1</f>
        <v>1</v>
      </c>
    </row>
    <row r="49" spans="1:25" ht="12" thickTop="1" x14ac:dyDescent="0.2">
      <c r="B49" s="55"/>
      <c r="C49" s="55"/>
      <c r="D49" s="55"/>
      <c r="E49" s="55"/>
      <c r="F49" s="55"/>
      <c r="G49" s="9"/>
      <c r="H49" s="1" t="s">
        <v>54</v>
      </c>
      <c r="I49" s="122" t="s">
        <v>55</v>
      </c>
      <c r="J49" s="122"/>
      <c r="K49" s="122"/>
      <c r="L49" s="122"/>
      <c r="M49" s="122"/>
    </row>
    <row r="50" spans="1:25" x14ac:dyDescent="0.2">
      <c r="A50" s="7" t="s">
        <v>57</v>
      </c>
      <c r="B50" s="158" t="s">
        <v>229</v>
      </c>
      <c r="C50" s="158"/>
      <c r="D50" s="158"/>
      <c r="E50" s="158"/>
      <c r="F50" s="158"/>
      <c r="G50" s="9"/>
      <c r="I50" s="56" t="s">
        <v>56</v>
      </c>
      <c r="J50" s="56"/>
      <c r="K50" s="56"/>
      <c r="L50" s="56"/>
      <c r="M50" s="56"/>
      <c r="Q50" s="143" t="s">
        <v>230</v>
      </c>
      <c r="R50" s="143"/>
      <c r="S50" s="143"/>
      <c r="T50" s="143"/>
      <c r="U50" s="143"/>
      <c r="V50" s="143"/>
      <c r="Y50" s="62"/>
    </row>
    <row r="51" spans="1:25" x14ac:dyDescent="0.2">
      <c r="A51" s="48"/>
      <c r="B51" s="158" t="s">
        <v>231</v>
      </c>
      <c r="C51" s="158"/>
      <c r="D51" s="158"/>
      <c r="E51" s="158"/>
      <c r="F51" s="158"/>
      <c r="G51" s="9"/>
      <c r="H51" s="1" t="s">
        <v>54</v>
      </c>
      <c r="I51" s="56" t="s">
        <v>58</v>
      </c>
      <c r="J51" s="56"/>
      <c r="K51" s="56"/>
      <c r="L51" s="56"/>
      <c r="M51" s="56"/>
      <c r="S51" s="52" t="s">
        <v>219</v>
      </c>
      <c r="T51" s="52" t="s">
        <v>220</v>
      </c>
      <c r="U51" s="52" t="s">
        <v>221</v>
      </c>
      <c r="V51" s="52" t="s">
        <v>222</v>
      </c>
      <c r="Y51" s="62"/>
    </row>
    <row r="52" spans="1:25" x14ac:dyDescent="0.2">
      <c r="A52" s="48"/>
      <c r="B52" s="127" t="s">
        <v>232</v>
      </c>
      <c r="C52" s="127"/>
      <c r="D52" s="127"/>
      <c r="E52" s="127"/>
      <c r="F52" s="127"/>
      <c r="G52" s="22"/>
      <c r="I52" s="56" t="s">
        <v>59</v>
      </c>
      <c r="J52" s="56"/>
      <c r="K52" s="56"/>
      <c r="L52" s="56"/>
      <c r="M52" s="56"/>
      <c r="Q52" s="26" t="s">
        <v>224</v>
      </c>
      <c r="S52" s="53"/>
      <c r="T52" s="53"/>
      <c r="U52" s="53"/>
      <c r="V52" s="53"/>
    </row>
    <row r="53" spans="1:25" x14ac:dyDescent="0.2">
      <c r="A53" s="48"/>
      <c r="B53" s="127" t="s">
        <v>233</v>
      </c>
      <c r="C53" s="127"/>
      <c r="D53" s="127"/>
      <c r="E53" s="127"/>
      <c r="F53" s="127"/>
      <c r="G53" s="21"/>
      <c r="H53" s="1" t="s">
        <v>54</v>
      </c>
      <c r="I53" s="56" t="s">
        <v>60</v>
      </c>
      <c r="J53" s="56"/>
      <c r="K53" s="56"/>
      <c r="L53" s="56"/>
      <c r="M53" s="56"/>
      <c r="Q53" s="26" t="s">
        <v>226</v>
      </c>
      <c r="S53" s="54"/>
      <c r="T53" s="54"/>
      <c r="U53" s="54"/>
      <c r="V53" s="54"/>
    </row>
    <row r="54" spans="1:25" ht="12" thickBot="1" x14ac:dyDescent="0.25">
      <c r="B54" s="159" t="s">
        <v>234</v>
      </c>
      <c r="C54" s="127"/>
      <c r="D54" s="127"/>
      <c r="E54" s="127"/>
      <c r="F54" s="127"/>
      <c r="I54" s="56" t="s">
        <v>61</v>
      </c>
      <c r="J54" s="56"/>
      <c r="K54" s="56"/>
      <c r="L54" s="56"/>
      <c r="M54" s="56"/>
      <c r="Q54" s="26" t="s">
        <v>228</v>
      </c>
      <c r="S54" s="77">
        <f>S53-S52+1</f>
        <v>1</v>
      </c>
      <c r="T54" s="77">
        <f>T53-T52+1</f>
        <v>1</v>
      </c>
      <c r="U54" s="77">
        <f>U53-U52+1</f>
        <v>1</v>
      </c>
      <c r="V54" s="77">
        <f>V53-V52+1</f>
        <v>1</v>
      </c>
    </row>
    <row r="55" spans="1:25" ht="5.0999999999999996" customHeight="1" thickTop="1" x14ac:dyDescent="0.2">
      <c r="B55" s="57"/>
      <c r="C55" s="55"/>
      <c r="D55" s="55"/>
      <c r="E55" s="55"/>
      <c r="F55" s="55"/>
    </row>
    <row r="56" spans="1:25" x14ac:dyDescent="0.2">
      <c r="B56" s="78">
        <f>F40-B40+1-Q41</f>
        <v>1</v>
      </c>
      <c r="C56" s="16" t="s">
        <v>62</v>
      </c>
      <c r="D56" s="78">
        <f>D40-B40+1-Q42</f>
        <v>1</v>
      </c>
      <c r="E56" s="16" t="s">
        <v>26</v>
      </c>
      <c r="F56" s="29">
        <f>B56/D56</f>
        <v>1</v>
      </c>
      <c r="G56" s="17"/>
      <c r="H56" s="7" t="s">
        <v>63</v>
      </c>
      <c r="I56" s="143" t="s">
        <v>64</v>
      </c>
      <c r="J56" s="143"/>
      <c r="K56" s="143"/>
      <c r="L56" s="143"/>
      <c r="M56" s="143"/>
    </row>
    <row r="57" spans="1:25" x14ac:dyDescent="0.2">
      <c r="B57" s="6" t="s">
        <v>235</v>
      </c>
      <c r="C57" s="6"/>
      <c r="D57" s="6" t="s">
        <v>236</v>
      </c>
      <c r="G57" s="2"/>
      <c r="I57" s="121" t="s">
        <v>65</v>
      </c>
      <c r="J57" s="121"/>
      <c r="K57" s="121"/>
      <c r="L57" s="121"/>
      <c r="M57" s="121"/>
      <c r="N57" s="121"/>
      <c r="O57" s="79"/>
      <c r="P57" s="90"/>
    </row>
    <row r="58" spans="1:25" x14ac:dyDescent="0.2">
      <c r="A58" s="1" t="s">
        <v>54</v>
      </c>
      <c r="B58" s="121" t="s">
        <v>237</v>
      </c>
      <c r="C58" s="121"/>
      <c r="D58" s="121"/>
      <c r="E58" s="121"/>
      <c r="F58" s="121"/>
      <c r="G58" s="2"/>
      <c r="I58" s="121" t="s">
        <v>66</v>
      </c>
      <c r="J58" s="121"/>
      <c r="K58" s="121"/>
      <c r="L58" s="121"/>
      <c r="M58" s="121"/>
      <c r="N58" s="121"/>
      <c r="O58" s="79"/>
      <c r="P58" s="90"/>
    </row>
    <row r="59" spans="1:25" x14ac:dyDescent="0.2">
      <c r="B59" s="1" t="s">
        <v>238</v>
      </c>
      <c r="G59" s="2"/>
      <c r="I59" s="121" t="s">
        <v>67</v>
      </c>
      <c r="J59" s="121"/>
      <c r="K59" s="121"/>
      <c r="L59" s="121"/>
      <c r="M59" s="121"/>
    </row>
    <row r="60" spans="1:25" ht="5.0999999999999996" customHeight="1" x14ac:dyDescent="0.2">
      <c r="G60" s="24"/>
    </row>
    <row r="61" spans="1:25" x14ac:dyDescent="0.2">
      <c r="A61" s="1" t="s">
        <v>54</v>
      </c>
      <c r="B61" s="121" t="s">
        <v>239</v>
      </c>
      <c r="C61" s="121"/>
      <c r="D61" s="121"/>
      <c r="E61" s="121"/>
      <c r="F61" s="121"/>
      <c r="G61" s="23"/>
      <c r="H61" s="97"/>
      <c r="I61" s="108">
        <f>M44</f>
        <v>0</v>
      </c>
      <c r="J61" s="109" t="s">
        <v>69</v>
      </c>
      <c r="K61" s="108">
        <f>M18</f>
        <v>0</v>
      </c>
      <c r="L61" s="109" t="s">
        <v>26</v>
      </c>
      <c r="M61" s="108">
        <f>IF(I61-K61&gt;0, I61-K61, 0)</f>
        <v>0</v>
      </c>
      <c r="N61" s="97"/>
      <c r="O61" s="97"/>
      <c r="P61" s="110"/>
      <c r="Q61" s="97"/>
      <c r="R61" s="97"/>
    </row>
    <row r="62" spans="1:25" x14ac:dyDescent="0.2">
      <c r="B62" s="121" t="s">
        <v>68</v>
      </c>
      <c r="C62" s="121"/>
      <c r="D62" s="121"/>
      <c r="H62" s="97"/>
      <c r="I62" s="106" t="s">
        <v>70</v>
      </c>
      <c r="J62" s="106"/>
      <c r="K62" s="106" t="s">
        <v>71</v>
      </c>
      <c r="L62" s="97"/>
      <c r="M62" s="107" t="s">
        <v>72</v>
      </c>
      <c r="N62" s="97"/>
      <c r="O62" s="97"/>
      <c r="P62" s="110"/>
      <c r="Q62" s="97"/>
      <c r="R62" s="97"/>
    </row>
    <row r="63" spans="1:25" ht="12" thickBot="1" x14ac:dyDescent="0.25">
      <c r="B63" s="121"/>
      <c r="C63" s="121"/>
      <c r="D63" s="121"/>
      <c r="E63" s="7" t="s">
        <v>57</v>
      </c>
      <c r="F63" s="58">
        <f>IF(F56&gt;0.6, 1, F56)</f>
        <v>1</v>
      </c>
      <c r="H63" s="97"/>
      <c r="I63" s="106"/>
      <c r="J63" s="106"/>
      <c r="K63" s="106"/>
      <c r="L63" s="97"/>
      <c r="M63" s="107"/>
      <c r="N63" s="97"/>
      <c r="O63" s="97"/>
      <c r="P63" s="110"/>
      <c r="Q63" s="97"/>
      <c r="R63" s="97"/>
    </row>
    <row r="64" spans="1:25" ht="37.5" customHeight="1" thickTop="1" x14ac:dyDescent="0.2">
      <c r="A64" s="97"/>
      <c r="B64" s="103"/>
      <c r="C64" s="103"/>
      <c r="D64" s="103"/>
      <c r="E64" s="104"/>
      <c r="F64" s="105"/>
      <c r="G64" s="97"/>
      <c r="H64" s="97"/>
      <c r="I64" s="106"/>
      <c r="J64" s="106"/>
      <c r="K64" s="106"/>
      <c r="L64" s="97"/>
      <c r="M64" s="107"/>
      <c r="N64" s="97"/>
      <c r="O64" s="97"/>
      <c r="P64" s="110"/>
      <c r="Q64" s="97"/>
      <c r="R64" s="97"/>
    </row>
    <row r="65" spans="1:18" ht="12.75" customHeight="1" x14ac:dyDescent="0.2">
      <c r="A65" s="100"/>
      <c r="B65" s="96"/>
      <c r="C65" s="96" t="s">
        <v>261</v>
      </c>
      <c r="D65" s="135" t="str">
        <f>IF(D3="","",D3)</f>
        <v/>
      </c>
      <c r="E65" s="136"/>
      <c r="F65" s="137"/>
      <c r="G65" s="95"/>
      <c r="H65" s="95"/>
      <c r="I65" s="96"/>
      <c r="J65" s="97"/>
      <c r="K65" s="98"/>
      <c r="L65" s="96" t="s">
        <v>260</v>
      </c>
      <c r="M65" s="138" t="str">
        <f>IF(M3="","",M3)</f>
        <v/>
      </c>
      <c r="N65" s="138"/>
      <c r="O65" s="98"/>
      <c r="P65" s="110"/>
      <c r="Q65" s="97"/>
      <c r="R65" s="97"/>
    </row>
    <row r="66" spans="1:18" ht="12" customHeight="1" x14ac:dyDescent="0.2">
      <c r="A66" s="97"/>
      <c r="B66" s="103"/>
      <c r="C66" s="103"/>
      <c r="D66" s="103"/>
      <c r="E66" s="104"/>
      <c r="F66" s="105"/>
      <c r="G66" s="97"/>
      <c r="H66" s="97"/>
      <c r="I66" s="106"/>
      <c r="J66" s="106"/>
      <c r="K66" s="106"/>
      <c r="L66" s="97"/>
      <c r="M66" s="107"/>
      <c r="N66" s="97"/>
      <c r="O66" s="97"/>
      <c r="P66" s="110"/>
      <c r="Q66" s="97"/>
      <c r="R66" s="97"/>
    </row>
    <row r="67" spans="1:18" x14ac:dyDescent="0.2">
      <c r="A67" s="144" t="s">
        <v>240</v>
      </c>
      <c r="B67" s="145"/>
      <c r="C67" s="145"/>
      <c r="D67" s="145"/>
      <c r="E67" s="145"/>
      <c r="F67" s="146"/>
      <c r="G67" s="59"/>
      <c r="H67" s="151" t="s">
        <v>157</v>
      </c>
      <c r="I67" s="152"/>
      <c r="J67" s="152"/>
      <c r="K67" s="152"/>
      <c r="L67" s="152"/>
      <c r="M67" s="153"/>
      <c r="N67" s="97"/>
      <c r="O67" s="97"/>
      <c r="P67" s="110"/>
      <c r="Q67" s="97"/>
      <c r="R67" s="97"/>
    </row>
    <row r="68" spans="1:18" x14ac:dyDescent="0.2">
      <c r="A68" s="147" t="s">
        <v>241</v>
      </c>
      <c r="B68" s="148"/>
      <c r="C68" s="148"/>
      <c r="D68" s="148"/>
      <c r="E68" s="148"/>
      <c r="F68" s="149"/>
      <c r="G68" s="59"/>
      <c r="H68" s="154" t="s">
        <v>158</v>
      </c>
      <c r="I68" s="155"/>
      <c r="J68" s="155"/>
      <c r="K68" s="155"/>
      <c r="L68" s="155"/>
      <c r="M68" s="156"/>
      <c r="N68" s="97"/>
      <c r="O68" s="97"/>
      <c r="P68" s="110"/>
      <c r="Q68" s="97"/>
      <c r="R68" s="97"/>
    </row>
    <row r="69" spans="1:18" x14ac:dyDescent="0.2">
      <c r="A69" s="7" t="s">
        <v>73</v>
      </c>
      <c r="B69" s="143" t="s">
        <v>74</v>
      </c>
      <c r="C69" s="143"/>
      <c r="D69" s="143"/>
      <c r="E69" s="143"/>
      <c r="F69" s="143"/>
      <c r="H69" s="157" t="s">
        <v>159</v>
      </c>
      <c r="I69" s="157"/>
      <c r="J69" s="157"/>
      <c r="K69" s="157"/>
      <c r="L69" s="157"/>
      <c r="M69" s="157"/>
      <c r="N69" s="97"/>
      <c r="O69" s="97"/>
      <c r="P69" s="110"/>
      <c r="Q69" s="97"/>
      <c r="R69" s="97"/>
    </row>
    <row r="70" spans="1:18" x14ac:dyDescent="0.2">
      <c r="B70" s="121" t="s">
        <v>76</v>
      </c>
      <c r="C70" s="121"/>
      <c r="D70" s="121"/>
      <c r="E70" s="121"/>
      <c r="F70" s="121"/>
      <c r="G70" s="121"/>
      <c r="H70" s="150" t="s">
        <v>160</v>
      </c>
      <c r="I70" s="150"/>
      <c r="J70" s="150"/>
      <c r="K70" s="150"/>
      <c r="L70" s="150"/>
      <c r="M70" s="150"/>
      <c r="N70" s="97"/>
      <c r="O70" s="97"/>
      <c r="P70" s="110"/>
      <c r="Q70" s="97"/>
      <c r="R70" s="97"/>
    </row>
    <row r="71" spans="1:18" x14ac:dyDescent="0.2">
      <c r="B71" s="121" t="s">
        <v>78</v>
      </c>
      <c r="C71" s="121"/>
      <c r="D71" s="121"/>
      <c r="E71" s="121"/>
      <c r="F71" s="121"/>
      <c r="G71" s="121"/>
      <c r="I71" s="19">
        <f>F75</f>
        <v>0</v>
      </c>
      <c r="J71" s="16" t="s">
        <v>69</v>
      </c>
      <c r="K71" s="19">
        <f>F103</f>
        <v>0</v>
      </c>
      <c r="L71" s="16" t="s">
        <v>26</v>
      </c>
      <c r="M71" s="19">
        <f>IF(I71-K71&gt;0, I71-K71, 0)</f>
        <v>0</v>
      </c>
    </row>
    <row r="72" spans="1:18" x14ac:dyDescent="0.2">
      <c r="B72" s="121" t="s">
        <v>242</v>
      </c>
      <c r="C72" s="121"/>
      <c r="D72" s="121"/>
      <c r="E72" s="121"/>
      <c r="F72" s="121"/>
      <c r="G72" s="121"/>
      <c r="I72" s="6" t="s">
        <v>84</v>
      </c>
      <c r="K72" s="6" t="s">
        <v>162</v>
      </c>
      <c r="M72" s="23" t="s">
        <v>131</v>
      </c>
    </row>
    <row r="73" spans="1:18" x14ac:dyDescent="0.2">
      <c r="B73" s="9" t="s">
        <v>243</v>
      </c>
      <c r="C73" s="9"/>
      <c r="D73" s="9"/>
      <c r="E73" s="9"/>
      <c r="F73" s="9"/>
      <c r="G73" s="9"/>
      <c r="H73" s="1" t="s">
        <v>54</v>
      </c>
      <c r="I73" s="121" t="s">
        <v>163</v>
      </c>
      <c r="J73" s="121"/>
      <c r="K73" s="121"/>
      <c r="L73" s="121"/>
      <c r="M73" s="121"/>
    </row>
    <row r="74" spans="1:18" x14ac:dyDescent="0.2">
      <c r="H74" s="132" t="s">
        <v>86</v>
      </c>
      <c r="I74" s="133"/>
      <c r="J74" s="133"/>
      <c r="K74" s="133"/>
      <c r="L74" s="133"/>
      <c r="M74" s="133"/>
      <c r="N74" s="133"/>
      <c r="O74" s="134"/>
      <c r="P74" s="17"/>
    </row>
    <row r="75" spans="1:18" x14ac:dyDescent="0.2">
      <c r="B75" s="19">
        <f>M18</f>
        <v>0</v>
      </c>
      <c r="C75" s="16" t="s">
        <v>69</v>
      </c>
      <c r="D75" s="19">
        <f>M44</f>
        <v>0</v>
      </c>
      <c r="E75" s="16" t="s">
        <v>26</v>
      </c>
      <c r="F75" s="19">
        <f>IF(B75-D75&gt;0, B75-D75, 0)</f>
        <v>0</v>
      </c>
      <c r="H75" s="81" t="s">
        <v>88</v>
      </c>
      <c r="I75" s="81"/>
      <c r="J75" s="81"/>
      <c r="K75" s="81"/>
      <c r="L75" s="81"/>
      <c r="M75" s="81"/>
      <c r="N75" s="81"/>
      <c r="O75" s="81"/>
      <c r="P75" s="91"/>
    </row>
    <row r="76" spans="1:18" x14ac:dyDescent="0.2">
      <c r="B76" s="6" t="s">
        <v>71</v>
      </c>
      <c r="C76" s="6"/>
      <c r="D76" s="6" t="s">
        <v>70</v>
      </c>
      <c r="F76" s="23" t="s">
        <v>84</v>
      </c>
      <c r="H76" s="9" t="s">
        <v>89</v>
      </c>
      <c r="I76" s="9"/>
      <c r="J76" s="9"/>
      <c r="K76" s="9"/>
      <c r="L76" s="9"/>
      <c r="M76" s="9"/>
      <c r="N76" s="9"/>
      <c r="O76" s="79"/>
      <c r="P76" s="90"/>
    </row>
    <row r="77" spans="1:18" x14ac:dyDescent="0.2">
      <c r="B77" s="6"/>
      <c r="C77" s="6"/>
      <c r="D77" s="6"/>
      <c r="F77" s="23"/>
      <c r="H77" s="9" t="s">
        <v>93</v>
      </c>
      <c r="I77" s="9"/>
      <c r="J77" s="9"/>
      <c r="K77" s="9"/>
      <c r="L77" s="9"/>
      <c r="M77" s="9"/>
      <c r="N77" s="9"/>
      <c r="O77" s="79"/>
      <c r="P77" s="90"/>
    </row>
    <row r="78" spans="1:18" ht="5.0999999999999996" customHeight="1" x14ac:dyDescent="0.2">
      <c r="B78" s="6"/>
      <c r="C78" s="6"/>
      <c r="D78" s="6"/>
      <c r="F78" s="23"/>
      <c r="H78" s="9"/>
      <c r="I78" s="9"/>
      <c r="J78" s="9"/>
      <c r="K78" s="9"/>
      <c r="L78" s="9"/>
      <c r="M78" s="9"/>
      <c r="N78" s="9"/>
      <c r="O78" s="79"/>
      <c r="P78" s="90"/>
    </row>
    <row r="79" spans="1:18" x14ac:dyDescent="0.2">
      <c r="A79" s="144" t="s">
        <v>85</v>
      </c>
      <c r="B79" s="145"/>
      <c r="C79" s="145"/>
      <c r="D79" s="145"/>
      <c r="E79" s="145"/>
      <c r="F79" s="146"/>
      <c r="H79" s="9" t="s">
        <v>98</v>
      </c>
      <c r="I79" s="9"/>
      <c r="J79" s="9"/>
      <c r="K79" s="9"/>
      <c r="L79" s="9"/>
      <c r="M79" s="9"/>
      <c r="N79" s="9"/>
      <c r="O79" s="79"/>
      <c r="P79" s="90"/>
    </row>
    <row r="80" spans="1:18" x14ac:dyDescent="0.2">
      <c r="A80" s="147" t="s">
        <v>87</v>
      </c>
      <c r="B80" s="148"/>
      <c r="C80" s="148"/>
      <c r="D80" s="148"/>
      <c r="E80" s="148"/>
      <c r="F80" s="149"/>
      <c r="H80" s="9" t="s">
        <v>100</v>
      </c>
      <c r="I80" s="9"/>
      <c r="J80" s="9"/>
      <c r="K80" s="9"/>
      <c r="L80" s="9"/>
      <c r="M80" s="9"/>
      <c r="N80" s="9"/>
      <c r="O80" s="79"/>
      <c r="P80" s="90"/>
    </row>
    <row r="81" spans="1:16" x14ac:dyDescent="0.2">
      <c r="H81" s="9" t="s">
        <v>101</v>
      </c>
      <c r="I81" s="9"/>
      <c r="J81" s="9"/>
      <c r="K81" s="9"/>
      <c r="L81" s="9"/>
      <c r="M81" s="9"/>
      <c r="N81" s="9"/>
      <c r="O81" s="79"/>
      <c r="P81" s="90"/>
    </row>
    <row r="82" spans="1:16" x14ac:dyDescent="0.2">
      <c r="A82" s="7" t="s">
        <v>90</v>
      </c>
      <c r="B82" s="25" t="s">
        <v>91</v>
      </c>
      <c r="D82" s="26" t="s">
        <v>92</v>
      </c>
      <c r="F82" s="70"/>
      <c r="H82" s="9" t="s">
        <v>102</v>
      </c>
      <c r="I82" s="9"/>
      <c r="J82" s="9"/>
      <c r="K82" s="9"/>
      <c r="L82" s="9"/>
      <c r="M82" s="9"/>
      <c r="N82" s="9"/>
      <c r="O82" s="79"/>
      <c r="P82" s="90"/>
    </row>
    <row r="83" spans="1:16" x14ac:dyDescent="0.2">
      <c r="B83" s="25" t="s">
        <v>94</v>
      </c>
      <c r="D83" s="26" t="s">
        <v>95</v>
      </c>
      <c r="F83" s="70"/>
      <c r="I83" s="19">
        <f>F34</f>
        <v>0</v>
      </c>
      <c r="J83" s="27" t="s">
        <v>69</v>
      </c>
      <c r="K83" s="19">
        <f>F117</f>
        <v>0</v>
      </c>
      <c r="L83" s="27" t="s">
        <v>26</v>
      </c>
      <c r="M83" s="19">
        <f>I83-K83</f>
        <v>0</v>
      </c>
    </row>
    <row r="84" spans="1:16" x14ac:dyDescent="0.2">
      <c r="B84" s="25" t="s">
        <v>96</v>
      </c>
      <c r="D84" s="26" t="s">
        <v>97</v>
      </c>
      <c r="F84" s="70"/>
      <c r="I84" s="6" t="s">
        <v>105</v>
      </c>
      <c r="K84" s="6" t="s">
        <v>106</v>
      </c>
      <c r="M84" s="23" t="s">
        <v>107</v>
      </c>
    </row>
    <row r="85" spans="1:16" x14ac:dyDescent="0.2">
      <c r="D85" s="26" t="s">
        <v>253</v>
      </c>
      <c r="F85" s="70"/>
      <c r="H85" s="1" t="s">
        <v>54</v>
      </c>
      <c r="I85" s="56" t="s">
        <v>108</v>
      </c>
      <c r="J85" s="56"/>
      <c r="K85" s="56"/>
      <c r="L85" s="56"/>
      <c r="M85" s="56"/>
    </row>
    <row r="86" spans="1:16" x14ac:dyDescent="0.2">
      <c r="D86" s="26" t="s">
        <v>254</v>
      </c>
      <c r="F86" s="70"/>
      <c r="I86" s="9" t="s">
        <v>111</v>
      </c>
      <c r="J86" s="9"/>
      <c r="K86" s="9"/>
      <c r="L86" s="9"/>
      <c r="M86" s="9"/>
    </row>
    <row r="87" spans="1:16" x14ac:dyDescent="0.2">
      <c r="D87" s="26" t="s">
        <v>99</v>
      </c>
      <c r="F87" s="70"/>
      <c r="I87" s="9" t="s">
        <v>112</v>
      </c>
      <c r="J87" s="9"/>
      <c r="K87" s="9"/>
      <c r="L87" s="9"/>
      <c r="M87" s="9"/>
    </row>
    <row r="88" spans="1:16" x14ac:dyDescent="0.2">
      <c r="A88" s="121" t="s">
        <v>103</v>
      </c>
      <c r="B88" s="121"/>
      <c r="C88" s="121"/>
      <c r="D88" s="121"/>
      <c r="F88" s="15"/>
      <c r="H88" s="1" t="s">
        <v>54</v>
      </c>
      <c r="I88" s="56" t="s">
        <v>114</v>
      </c>
      <c r="J88" s="56"/>
      <c r="K88" s="56"/>
      <c r="L88" s="56"/>
      <c r="M88" s="56"/>
    </row>
    <row r="89" spans="1:16" ht="11.25" customHeight="1" x14ac:dyDescent="0.2">
      <c r="A89" s="121" t="s">
        <v>104</v>
      </c>
      <c r="B89" s="121"/>
      <c r="C89" s="121"/>
      <c r="D89" s="121"/>
      <c r="E89" s="7" t="s">
        <v>90</v>
      </c>
      <c r="F89" s="11">
        <f>SUM(F82:F87)</f>
        <v>0</v>
      </c>
    </row>
    <row r="90" spans="1:16" x14ac:dyDescent="0.2">
      <c r="H90" s="132" t="s">
        <v>118</v>
      </c>
      <c r="I90" s="133"/>
      <c r="J90" s="133"/>
      <c r="K90" s="133"/>
      <c r="L90" s="133"/>
      <c r="M90" s="133"/>
      <c r="N90" s="133"/>
      <c r="O90" s="134"/>
      <c r="P90" s="17"/>
    </row>
    <row r="91" spans="1:16" x14ac:dyDescent="0.2">
      <c r="A91" s="7" t="s">
        <v>109</v>
      </c>
      <c r="B91" s="143" t="s">
        <v>110</v>
      </c>
      <c r="C91" s="143"/>
      <c r="D91" s="143"/>
      <c r="E91" s="143"/>
      <c r="F91" s="143"/>
      <c r="H91" s="7" t="s">
        <v>120</v>
      </c>
      <c r="I91" s="83" t="s">
        <v>121</v>
      </c>
      <c r="J91" s="83"/>
      <c r="K91" s="83"/>
      <c r="L91" s="83"/>
      <c r="M91" s="83"/>
      <c r="N91" s="83"/>
      <c r="O91" s="83"/>
      <c r="P91" s="17"/>
    </row>
    <row r="92" spans="1:16" x14ac:dyDescent="0.2">
      <c r="B92" s="20">
        <v>1</v>
      </c>
      <c r="C92" s="28" t="s">
        <v>69</v>
      </c>
      <c r="D92" s="20">
        <f>I44</f>
        <v>1</v>
      </c>
      <c r="E92" s="28" t="s">
        <v>26</v>
      </c>
      <c r="F92" s="20">
        <f>B92-D92</f>
        <v>0</v>
      </c>
      <c r="I92" s="9" t="s">
        <v>122</v>
      </c>
      <c r="J92" s="9"/>
      <c r="K92" s="9"/>
      <c r="L92" s="9"/>
      <c r="M92" s="9"/>
      <c r="N92" s="9"/>
      <c r="O92" s="79"/>
      <c r="P92" s="90"/>
    </row>
    <row r="93" spans="1:16" x14ac:dyDescent="0.2">
      <c r="D93" s="6" t="s">
        <v>82</v>
      </c>
      <c r="F93" s="23" t="s">
        <v>113</v>
      </c>
      <c r="I93" s="9" t="s">
        <v>125</v>
      </c>
      <c r="J93" s="9"/>
      <c r="K93" s="9"/>
      <c r="L93" s="9"/>
      <c r="M93" s="9"/>
      <c r="N93" s="9"/>
      <c r="O93" s="79"/>
      <c r="P93" s="90"/>
    </row>
    <row r="94" spans="1:16" x14ac:dyDescent="0.2">
      <c r="A94" s="7" t="s">
        <v>115</v>
      </c>
      <c r="B94" s="143" t="s">
        <v>116</v>
      </c>
      <c r="C94" s="143"/>
      <c r="D94" s="143"/>
      <c r="E94" s="143"/>
      <c r="F94" s="143"/>
      <c r="I94" s="9" t="s">
        <v>128</v>
      </c>
      <c r="J94" s="9"/>
      <c r="K94" s="9"/>
      <c r="L94" s="9"/>
      <c r="M94" s="9"/>
      <c r="N94" s="9"/>
      <c r="O94" s="79"/>
      <c r="P94" s="90"/>
    </row>
    <row r="95" spans="1:16" x14ac:dyDescent="0.2">
      <c r="B95" s="121" t="s">
        <v>117</v>
      </c>
      <c r="C95" s="121"/>
      <c r="D95" s="121"/>
      <c r="E95" s="121"/>
      <c r="F95" s="121"/>
      <c r="I95" s="19">
        <f>M71</f>
        <v>0</v>
      </c>
      <c r="J95" s="27" t="s">
        <v>69</v>
      </c>
      <c r="K95" s="19">
        <f>M83</f>
        <v>0</v>
      </c>
      <c r="L95" s="27" t="s">
        <v>26</v>
      </c>
      <c r="M95" s="19">
        <f>IF((I95-K95)&gt;0, (I95-K95), 0)</f>
        <v>0</v>
      </c>
    </row>
    <row r="96" spans="1:16" x14ac:dyDescent="0.2">
      <c r="B96" s="121" t="s">
        <v>119</v>
      </c>
      <c r="C96" s="121"/>
      <c r="D96" s="121"/>
      <c r="E96" s="121"/>
      <c r="F96" s="121"/>
      <c r="I96" s="6" t="s">
        <v>131</v>
      </c>
      <c r="K96" s="6" t="s">
        <v>107</v>
      </c>
      <c r="M96" s="23" t="s">
        <v>132</v>
      </c>
    </row>
    <row r="97" spans="1:16" x14ac:dyDescent="0.2">
      <c r="B97" s="19">
        <f>F89</f>
        <v>0</v>
      </c>
      <c r="C97" s="16" t="s">
        <v>81</v>
      </c>
      <c r="D97" s="20">
        <f>ROUND(F92, 3)</f>
        <v>0</v>
      </c>
      <c r="E97" s="16" t="s">
        <v>26</v>
      </c>
      <c r="F97" s="19">
        <f>B97*D97</f>
        <v>0</v>
      </c>
      <c r="H97" s="7" t="s">
        <v>134</v>
      </c>
      <c r="I97" s="47" t="s">
        <v>135</v>
      </c>
      <c r="J97" s="47"/>
      <c r="K97" s="47"/>
      <c r="L97" s="47"/>
      <c r="M97" s="47"/>
      <c r="N97" s="47"/>
      <c r="O97" s="83"/>
      <c r="P97" s="17"/>
    </row>
    <row r="98" spans="1:16" x14ac:dyDescent="0.2">
      <c r="B98" s="6" t="s">
        <v>123</v>
      </c>
      <c r="D98" s="6" t="s">
        <v>113</v>
      </c>
      <c r="F98" s="23" t="s">
        <v>124</v>
      </c>
      <c r="I98" s="9" t="s">
        <v>136</v>
      </c>
      <c r="J98" s="9"/>
      <c r="K98" s="9"/>
      <c r="L98" s="9"/>
      <c r="M98" s="9"/>
      <c r="N98" s="9"/>
      <c r="O98" s="79"/>
      <c r="P98" s="90"/>
    </row>
    <row r="99" spans="1:16" x14ac:dyDescent="0.2">
      <c r="A99" s="7" t="s">
        <v>126</v>
      </c>
      <c r="B99" s="143" t="s">
        <v>127</v>
      </c>
      <c r="C99" s="143"/>
      <c r="D99" s="143"/>
      <c r="E99" s="143"/>
      <c r="F99" s="143"/>
      <c r="I99" s="9" t="s">
        <v>137</v>
      </c>
      <c r="J99" s="9"/>
      <c r="K99" s="9"/>
      <c r="L99" s="9"/>
      <c r="M99" s="9"/>
      <c r="N99" s="9"/>
      <c r="O99" s="79"/>
      <c r="P99" s="90"/>
    </row>
    <row r="100" spans="1:16" x14ac:dyDescent="0.2">
      <c r="B100" s="121" t="s">
        <v>129</v>
      </c>
      <c r="C100" s="121"/>
      <c r="D100" s="121"/>
      <c r="E100" s="121"/>
      <c r="F100" s="121"/>
      <c r="I100" s="9" t="s">
        <v>139</v>
      </c>
      <c r="J100" s="9"/>
      <c r="K100" s="9"/>
      <c r="L100" s="9"/>
      <c r="M100" s="9"/>
      <c r="N100" s="9"/>
      <c r="O100" s="79"/>
      <c r="P100" s="90"/>
    </row>
    <row r="101" spans="1:16" x14ac:dyDescent="0.2">
      <c r="B101" s="121" t="s">
        <v>130</v>
      </c>
      <c r="C101" s="121"/>
      <c r="D101" s="121"/>
      <c r="E101" s="121"/>
      <c r="F101" s="121"/>
      <c r="I101" s="19">
        <f>M26</f>
        <v>0</v>
      </c>
      <c r="J101" s="27" t="s">
        <v>69</v>
      </c>
      <c r="K101" s="29">
        <v>0.5</v>
      </c>
      <c r="L101" s="27" t="s">
        <v>26</v>
      </c>
      <c r="M101" s="19">
        <f>IF((M95&gt;0), (I101*K101), 0)</f>
        <v>0</v>
      </c>
    </row>
    <row r="102" spans="1:16" x14ac:dyDescent="0.2">
      <c r="B102" s="121" t="s">
        <v>133</v>
      </c>
      <c r="C102" s="121"/>
      <c r="D102" s="121"/>
      <c r="E102" s="121"/>
      <c r="F102" s="121"/>
      <c r="I102" s="6" t="s">
        <v>142</v>
      </c>
      <c r="K102" s="6"/>
      <c r="M102" s="23" t="s">
        <v>143</v>
      </c>
    </row>
    <row r="103" spans="1:16" x14ac:dyDescent="0.2">
      <c r="E103" s="7" t="s">
        <v>126</v>
      </c>
      <c r="F103" s="19">
        <f>IF(F75&lt;F97, F75, F97)</f>
        <v>0</v>
      </c>
      <c r="H103" s="7" t="s">
        <v>145</v>
      </c>
      <c r="I103" s="47" t="s">
        <v>146</v>
      </c>
      <c r="J103" s="47"/>
      <c r="K103" s="47"/>
      <c r="L103" s="47"/>
      <c r="M103" s="47"/>
      <c r="N103" s="47"/>
      <c r="O103" s="83"/>
      <c r="P103" s="17"/>
    </row>
    <row r="104" spans="1:16" x14ac:dyDescent="0.2">
      <c r="I104" s="9" t="s">
        <v>122</v>
      </c>
      <c r="J104" s="9"/>
      <c r="K104" s="9"/>
      <c r="L104" s="9"/>
      <c r="M104" s="9"/>
      <c r="N104" s="9"/>
      <c r="O104" s="79"/>
      <c r="P104" s="90"/>
    </row>
    <row r="105" spans="1:16" x14ac:dyDescent="0.2">
      <c r="A105" s="132" t="s">
        <v>138</v>
      </c>
      <c r="B105" s="133"/>
      <c r="C105" s="133"/>
      <c r="D105" s="133"/>
      <c r="E105" s="133"/>
      <c r="F105" s="134"/>
      <c r="I105" s="9" t="s">
        <v>149</v>
      </c>
      <c r="J105" s="9"/>
      <c r="K105" s="9"/>
      <c r="L105" s="9"/>
      <c r="M105" s="9"/>
      <c r="N105" s="9"/>
      <c r="O105" s="79"/>
      <c r="P105" s="90"/>
    </row>
    <row r="106" spans="1:16" x14ac:dyDescent="0.2">
      <c r="A106" s="142" t="s">
        <v>140</v>
      </c>
      <c r="B106" s="142"/>
      <c r="C106" s="142"/>
      <c r="D106" s="142"/>
      <c r="E106" s="142"/>
      <c r="F106" s="142"/>
      <c r="I106" s="9" t="s">
        <v>152</v>
      </c>
      <c r="J106" s="9"/>
      <c r="K106" s="9"/>
      <c r="L106" s="9"/>
      <c r="M106" s="9"/>
      <c r="N106" s="9"/>
      <c r="O106" s="79"/>
      <c r="P106" s="90"/>
    </row>
    <row r="107" spans="1:16" x14ac:dyDescent="0.2">
      <c r="A107" s="123" t="s">
        <v>141</v>
      </c>
      <c r="B107" s="123"/>
      <c r="C107" s="123"/>
      <c r="D107" s="123"/>
      <c r="E107" s="123"/>
      <c r="F107" s="123"/>
      <c r="I107" s="19">
        <f>M95</f>
        <v>0</v>
      </c>
      <c r="J107" s="27" t="s">
        <v>69</v>
      </c>
      <c r="K107" s="19">
        <f>M101</f>
        <v>0</v>
      </c>
      <c r="L107" s="27" t="s">
        <v>26</v>
      </c>
      <c r="M107" s="19">
        <f>I107-K107</f>
        <v>0</v>
      </c>
    </row>
    <row r="108" spans="1:16" x14ac:dyDescent="0.2">
      <c r="A108" s="123" t="s">
        <v>144</v>
      </c>
      <c r="B108" s="123"/>
      <c r="C108" s="123"/>
      <c r="D108" s="123"/>
      <c r="E108" s="123"/>
      <c r="F108" s="123"/>
      <c r="I108" s="6" t="s">
        <v>132</v>
      </c>
      <c r="K108" s="6" t="s">
        <v>143</v>
      </c>
      <c r="M108" s="23" t="s">
        <v>153</v>
      </c>
    </row>
    <row r="109" spans="1:16" x14ac:dyDescent="0.2">
      <c r="A109" s="123" t="s">
        <v>147</v>
      </c>
      <c r="B109" s="123"/>
      <c r="C109" s="123"/>
      <c r="D109" s="30"/>
      <c r="E109" s="30"/>
      <c r="H109" s="1" t="s">
        <v>54</v>
      </c>
      <c r="I109" s="60" t="s">
        <v>244</v>
      </c>
      <c r="J109" s="56"/>
      <c r="K109" s="56"/>
      <c r="L109" s="56"/>
      <c r="M109" s="56"/>
    </row>
    <row r="110" spans="1:16" x14ac:dyDescent="0.2">
      <c r="A110" s="2"/>
      <c r="B110" s="2"/>
      <c r="C110" s="2"/>
      <c r="D110" s="30"/>
      <c r="E110" s="30"/>
      <c r="F110" s="31" t="s">
        <v>148</v>
      </c>
      <c r="H110" s="132" t="s">
        <v>156</v>
      </c>
      <c r="I110" s="133"/>
      <c r="J110" s="133"/>
      <c r="K110" s="133"/>
      <c r="L110" s="133"/>
      <c r="M110" s="133"/>
      <c r="N110" s="133"/>
      <c r="O110" s="134"/>
      <c r="P110" s="17"/>
    </row>
    <row r="111" spans="1:16" x14ac:dyDescent="0.2">
      <c r="A111" s="128" t="s">
        <v>150</v>
      </c>
      <c r="B111" s="128"/>
      <c r="C111" s="128"/>
      <c r="D111" s="128"/>
      <c r="F111" s="6" t="s">
        <v>151</v>
      </c>
      <c r="H111" s="127" t="s">
        <v>245</v>
      </c>
      <c r="I111" s="127"/>
      <c r="J111" s="127"/>
      <c r="K111" s="127"/>
      <c r="L111" s="127"/>
      <c r="M111" s="127"/>
      <c r="N111" s="127"/>
      <c r="O111" s="80"/>
      <c r="P111" s="92"/>
    </row>
    <row r="112" spans="1:16" x14ac:dyDescent="0.2">
      <c r="A112" s="10" t="s">
        <v>17</v>
      </c>
      <c r="B112" s="121" t="s">
        <v>255</v>
      </c>
      <c r="C112" s="121"/>
      <c r="D112" s="121"/>
      <c r="F112" s="11">
        <f>IF(($F$103-F28)&gt;0, F28, $F$103)</f>
        <v>0</v>
      </c>
      <c r="H112" s="127" t="s">
        <v>246</v>
      </c>
      <c r="I112" s="127"/>
      <c r="J112" s="127"/>
      <c r="K112" s="127"/>
      <c r="L112" s="127"/>
      <c r="M112" s="127"/>
      <c r="N112" s="127"/>
      <c r="O112" s="80"/>
      <c r="P112" s="92"/>
    </row>
    <row r="113" spans="1:16" x14ac:dyDescent="0.2">
      <c r="A113" s="10" t="s">
        <v>20</v>
      </c>
      <c r="B113" s="121" t="s">
        <v>256</v>
      </c>
      <c r="C113" s="121"/>
      <c r="D113" s="121"/>
      <c r="F113" s="11">
        <f>IF(($F$103-F29-F28)&gt;0, F29, $F$103-F112)</f>
        <v>0</v>
      </c>
      <c r="H113" s="127" t="s">
        <v>247</v>
      </c>
      <c r="I113" s="127"/>
      <c r="J113" s="127"/>
      <c r="K113" s="127"/>
      <c r="L113" s="127"/>
      <c r="M113" s="127"/>
      <c r="N113" s="127"/>
      <c r="O113" s="80"/>
      <c r="P113" s="92"/>
    </row>
    <row r="114" spans="1:16" x14ac:dyDescent="0.2">
      <c r="A114" s="10" t="s">
        <v>24</v>
      </c>
      <c r="B114" s="121" t="s">
        <v>46</v>
      </c>
      <c r="C114" s="121"/>
      <c r="D114" s="121"/>
      <c r="F114" s="11">
        <f>IF(($F$103-F30-F29-F28)&gt;0, F30, $F$103-F113-F112)</f>
        <v>0</v>
      </c>
      <c r="H114" s="127" t="s">
        <v>248</v>
      </c>
      <c r="I114" s="127"/>
      <c r="J114" s="127"/>
      <c r="K114" s="127"/>
      <c r="L114" s="127"/>
      <c r="M114" s="127"/>
      <c r="N114" s="127"/>
      <c r="O114" s="80"/>
      <c r="P114" s="92"/>
    </row>
    <row r="115" spans="1:16" x14ac:dyDescent="0.2">
      <c r="A115" s="10" t="s">
        <v>27</v>
      </c>
      <c r="B115" s="121" t="s">
        <v>257</v>
      </c>
      <c r="C115" s="121"/>
      <c r="D115" s="121"/>
      <c r="F115" s="11">
        <f>IF(($F$103-F31-F30-F29-F28)&gt;0, F31, $F$103-F114-F113-F112)</f>
        <v>0</v>
      </c>
      <c r="H115" s="127" t="s">
        <v>249</v>
      </c>
      <c r="I115" s="127"/>
      <c r="J115" s="127"/>
      <c r="K115" s="127"/>
      <c r="L115" s="127"/>
      <c r="M115" s="127"/>
      <c r="N115" s="127"/>
      <c r="O115" s="80"/>
      <c r="P115" s="92"/>
    </row>
    <row r="116" spans="1:16" ht="12" thickBot="1" x14ac:dyDescent="0.25">
      <c r="A116" s="10" t="s">
        <v>29</v>
      </c>
      <c r="B116" s="121" t="s">
        <v>258</v>
      </c>
      <c r="C116" s="121"/>
      <c r="D116" s="121"/>
      <c r="F116" s="13">
        <f>IF(($F$103-F32-F31-F30-F29-F28)&gt;0, F32, $F$103-F115-F114-F113-F112)</f>
        <v>0</v>
      </c>
      <c r="H116" s="61" t="s">
        <v>250</v>
      </c>
      <c r="I116" s="61"/>
      <c r="J116" s="61"/>
      <c r="K116" s="61"/>
      <c r="L116" s="61"/>
      <c r="M116" s="61"/>
    </row>
    <row r="117" spans="1:16" x14ac:dyDescent="0.2">
      <c r="A117" s="128" t="s">
        <v>154</v>
      </c>
      <c r="B117" s="128"/>
      <c r="C117" s="128"/>
      <c r="D117" s="128"/>
      <c r="E117" s="7" t="s">
        <v>155</v>
      </c>
      <c r="F117" s="14">
        <f>SUM(F112:F116)</f>
        <v>0</v>
      </c>
      <c r="H117" s="61" t="s">
        <v>251</v>
      </c>
      <c r="I117" s="8"/>
      <c r="J117" s="8"/>
      <c r="K117" s="8"/>
      <c r="L117" s="8"/>
      <c r="M117" s="8"/>
      <c r="N117" s="8"/>
      <c r="O117" s="82"/>
      <c r="P117" s="93"/>
    </row>
    <row r="118" spans="1:16" ht="5.0999999999999996" customHeight="1" x14ac:dyDescent="0.2">
      <c r="F118" s="15"/>
      <c r="N118" s="8"/>
      <c r="O118" s="82"/>
      <c r="P118" s="93"/>
    </row>
    <row r="119" spans="1:16" ht="12" thickBot="1" x14ac:dyDescent="0.25">
      <c r="A119" s="10" t="s">
        <v>40</v>
      </c>
      <c r="B119" s="121" t="s">
        <v>18</v>
      </c>
      <c r="C119" s="121"/>
      <c r="D119" s="121"/>
      <c r="F119" s="11">
        <f>IF(($F$103-F16-F32-F31-F30-F29-F28)&gt;0, F16, $F$103-$F$117)</f>
        <v>0</v>
      </c>
      <c r="H119" s="8" t="s">
        <v>13</v>
      </c>
      <c r="I119" s="9"/>
      <c r="J119" s="9"/>
      <c r="M119" s="6" t="s">
        <v>161</v>
      </c>
      <c r="N119" s="8"/>
      <c r="O119" s="82"/>
      <c r="P119" s="93"/>
    </row>
    <row r="120" spans="1:16" x14ac:dyDescent="0.2">
      <c r="A120" s="10" t="s">
        <v>43</v>
      </c>
      <c r="B120" s="121" t="s">
        <v>21</v>
      </c>
      <c r="C120" s="121"/>
      <c r="D120" s="121"/>
      <c r="F120" s="11">
        <f>IF(($F$103-F17-F16-F32-F31-F30-F29-F28)&gt;0, F17, $F$103-$F$117-F119)</f>
        <v>0</v>
      </c>
      <c r="H120" s="10" t="s">
        <v>17</v>
      </c>
      <c r="I120" s="9" t="s">
        <v>18</v>
      </c>
      <c r="J120" s="9"/>
      <c r="K120" s="9"/>
      <c r="M120" s="32"/>
    </row>
    <row r="121" spans="1:16" x14ac:dyDescent="0.2">
      <c r="A121" s="10" t="s">
        <v>45</v>
      </c>
      <c r="B121" s="121" t="s">
        <v>25</v>
      </c>
      <c r="C121" s="121"/>
      <c r="D121" s="121"/>
      <c r="F121" s="11">
        <f>IF(($F$103-F18-F17-F16-F32-F31-F30-F29-F28)&gt;0, F18, $F$103-$F$117-F120-F119)</f>
        <v>0</v>
      </c>
      <c r="H121" s="10" t="s">
        <v>20</v>
      </c>
      <c r="I121" s="9" t="s">
        <v>21</v>
      </c>
      <c r="J121" s="9"/>
      <c r="K121" s="9"/>
      <c r="M121" s="33"/>
    </row>
    <row r="122" spans="1:16" x14ac:dyDescent="0.2">
      <c r="A122" s="10" t="s">
        <v>48</v>
      </c>
      <c r="B122" s="121" t="s">
        <v>28</v>
      </c>
      <c r="C122" s="121"/>
      <c r="D122" s="121"/>
      <c r="F122" s="11">
        <f>IF(($F$103-F19-F18-F17-F16-F32-F31-F30-F29-F28)&gt;0, F19, $F$103-$F$117-F121-F120-F119)</f>
        <v>0</v>
      </c>
      <c r="H122" s="10" t="s">
        <v>24</v>
      </c>
      <c r="I122" s="9" t="s">
        <v>25</v>
      </c>
      <c r="J122" s="9"/>
      <c r="K122" s="9"/>
      <c r="M122" s="33"/>
    </row>
    <row r="123" spans="1:16" x14ac:dyDescent="0.2">
      <c r="A123" s="10" t="s">
        <v>50</v>
      </c>
      <c r="B123" s="121" t="s">
        <v>30</v>
      </c>
      <c r="C123" s="121"/>
      <c r="D123" s="121"/>
      <c r="F123" s="11">
        <f>IF(($F$103-F20-F19-F18-F17-F16-F32-F31-F30-F29-F28)&gt;0, F20, $F$103-$F$117-F122-F121-F120-F119)</f>
        <v>0</v>
      </c>
      <c r="H123" s="10" t="s">
        <v>27</v>
      </c>
      <c r="I123" s="9" t="s">
        <v>28</v>
      </c>
      <c r="J123" s="9"/>
      <c r="K123" s="9"/>
      <c r="M123" s="33"/>
    </row>
    <row r="124" spans="1:16" ht="12" thickBot="1" x14ac:dyDescent="0.25">
      <c r="H124" s="10" t="s">
        <v>29</v>
      </c>
      <c r="I124" s="9" t="s">
        <v>30</v>
      </c>
      <c r="J124" s="9"/>
      <c r="K124" s="9"/>
      <c r="M124" s="34"/>
    </row>
    <row r="126" spans="1:16" ht="23.25" customHeight="1" x14ac:dyDescent="0.2">
      <c r="M126" s="7"/>
    </row>
    <row r="127" spans="1:16" ht="12.75" x14ac:dyDescent="0.2">
      <c r="A127" s="129" t="s">
        <v>164</v>
      </c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1"/>
      <c r="P127" s="94"/>
    </row>
    <row r="128" spans="1:16" ht="5.0999999999999996" customHeight="1" x14ac:dyDescent="0.2"/>
    <row r="129" spans="1:16" ht="12.75" customHeight="1" x14ac:dyDescent="0.2">
      <c r="A129" s="100"/>
      <c r="B129" s="96"/>
      <c r="C129" s="96" t="s">
        <v>261</v>
      </c>
      <c r="D129" s="135" t="str">
        <f>IF(D3="","",D3)</f>
        <v/>
      </c>
      <c r="E129" s="136"/>
      <c r="F129" s="137"/>
      <c r="G129" s="95"/>
      <c r="H129" s="95"/>
      <c r="I129" s="96"/>
      <c r="J129" s="97"/>
      <c r="K129" s="98"/>
      <c r="L129" s="96" t="s">
        <v>260</v>
      </c>
      <c r="M129" s="138" t="str">
        <f>IF(M3="","",M3)</f>
        <v/>
      </c>
      <c r="N129" s="138"/>
      <c r="O129" s="98"/>
    </row>
    <row r="130" spans="1:16" ht="5.0999999999999996" customHeight="1" x14ac:dyDescent="0.2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</row>
    <row r="131" spans="1:16" ht="11.25" customHeight="1" x14ac:dyDescent="0.2">
      <c r="A131" s="101"/>
      <c r="B131" s="102"/>
      <c r="C131" s="96"/>
      <c r="D131" s="139"/>
      <c r="E131" s="140"/>
      <c r="F131" s="97"/>
      <c r="G131" s="97"/>
      <c r="H131" s="97"/>
      <c r="I131" s="96"/>
      <c r="J131" s="97"/>
      <c r="K131" s="99"/>
      <c r="L131" s="96" t="s">
        <v>262</v>
      </c>
      <c r="M131" s="141" t="str">
        <f>IF(M5="","",M5)</f>
        <v/>
      </c>
      <c r="N131" s="141"/>
      <c r="O131" s="97"/>
    </row>
    <row r="132" spans="1:16" ht="5.0999999999999996" customHeight="1" x14ac:dyDescent="0.2"/>
    <row r="133" spans="1:16" x14ac:dyDescent="0.2">
      <c r="A133" s="132" t="s">
        <v>165</v>
      </c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4"/>
      <c r="P133" s="17"/>
    </row>
    <row r="134" spans="1:16" ht="5.0999999999999996" customHeight="1" x14ac:dyDescent="0.2"/>
    <row r="135" spans="1:16" x14ac:dyDescent="0.2">
      <c r="B135" s="121" t="s">
        <v>166</v>
      </c>
      <c r="C135" s="121"/>
      <c r="D135" s="121"/>
      <c r="E135" s="121"/>
      <c r="F135" s="121"/>
      <c r="G135" s="121"/>
      <c r="H135" s="121"/>
      <c r="I135" s="121"/>
      <c r="J135" s="121"/>
      <c r="K135" s="121"/>
      <c r="M135" s="11">
        <f>M61</f>
        <v>0</v>
      </c>
    </row>
    <row r="136" spans="1:16" x14ac:dyDescent="0.2">
      <c r="K136" s="7"/>
      <c r="M136" s="7" t="s">
        <v>167</v>
      </c>
    </row>
    <row r="137" spans="1:16" ht="5.0999999999999996" customHeight="1" x14ac:dyDescent="0.2"/>
    <row r="138" spans="1:16" x14ac:dyDescent="0.2">
      <c r="A138" s="132" t="s">
        <v>168</v>
      </c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4"/>
      <c r="P138" s="17"/>
    </row>
    <row r="139" spans="1:16" ht="5.0999999999999996" customHeight="1" x14ac:dyDescent="0.2"/>
    <row r="140" spans="1:16" x14ac:dyDescent="0.2">
      <c r="B140" s="121" t="s">
        <v>169</v>
      </c>
      <c r="C140" s="121"/>
      <c r="D140" s="121"/>
      <c r="E140" s="121"/>
      <c r="F140" s="121"/>
      <c r="G140" s="121"/>
      <c r="H140" s="121"/>
      <c r="I140" s="121"/>
      <c r="J140" s="121"/>
      <c r="K140" s="121"/>
      <c r="M140" s="11"/>
    </row>
    <row r="141" spans="1:16" x14ac:dyDescent="0.2">
      <c r="B141" s="122" t="s">
        <v>170</v>
      </c>
      <c r="C141" s="122"/>
      <c r="D141" s="122"/>
      <c r="E141" s="122"/>
      <c r="F141" s="122"/>
      <c r="G141" s="122"/>
      <c r="H141" s="122"/>
      <c r="I141" s="122"/>
      <c r="J141" s="122"/>
      <c r="K141" s="122"/>
      <c r="M141" s="7" t="s">
        <v>171</v>
      </c>
    </row>
    <row r="142" spans="1:16" ht="5.0999999999999996" customHeight="1" x14ac:dyDescent="0.2"/>
    <row r="143" spans="1:16" x14ac:dyDescent="0.2">
      <c r="A143" s="132" t="s">
        <v>172</v>
      </c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4"/>
      <c r="P143" s="17"/>
    </row>
    <row r="144" spans="1:16" x14ac:dyDescent="0.2">
      <c r="B144" s="123" t="s">
        <v>173</v>
      </c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</row>
    <row r="145" spans="1:19" x14ac:dyDescent="0.2">
      <c r="B145" s="123" t="s">
        <v>174</v>
      </c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</row>
    <row r="146" spans="1:19" x14ac:dyDescent="0.2">
      <c r="B146" s="123" t="s">
        <v>175</v>
      </c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</row>
    <row r="147" spans="1:19" ht="5.0999999999999996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9" x14ac:dyDescent="0.2">
      <c r="F148" s="11">
        <f>M135</f>
        <v>0</v>
      </c>
      <c r="H148" s="1" t="s">
        <v>69</v>
      </c>
      <c r="I148" s="11">
        <f>M140</f>
        <v>0</v>
      </c>
      <c r="K148" s="16" t="s">
        <v>26</v>
      </c>
      <c r="M148" s="11">
        <f>F148-I148</f>
        <v>0</v>
      </c>
      <c r="Q148" s="84"/>
    </row>
    <row r="149" spans="1:19" x14ac:dyDescent="0.2">
      <c r="F149" s="7" t="s">
        <v>167</v>
      </c>
      <c r="I149" s="7" t="s">
        <v>171</v>
      </c>
      <c r="M149" s="7" t="s">
        <v>176</v>
      </c>
      <c r="Q149" s="84"/>
    </row>
    <row r="150" spans="1:19" ht="5.0999999999999996" customHeight="1" x14ac:dyDescent="0.2">
      <c r="A150" s="118" t="s">
        <v>177</v>
      </c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7"/>
      <c r="Q150" s="84"/>
    </row>
    <row r="151" spans="1:19" x14ac:dyDescent="0.2">
      <c r="A151" s="118"/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7"/>
      <c r="Q151" s="59"/>
    </row>
    <row r="152" spans="1:19" ht="5.0999999999999996" customHeight="1" x14ac:dyDescent="0.2">
      <c r="Q152" s="84"/>
    </row>
    <row r="153" spans="1:19" x14ac:dyDescent="0.2">
      <c r="A153" s="35"/>
      <c r="B153" s="119"/>
      <c r="C153" s="120"/>
      <c r="D153" s="36" t="s">
        <v>178</v>
      </c>
      <c r="E153" s="16"/>
      <c r="F153" s="37" t="s">
        <v>178</v>
      </c>
      <c r="G153" s="16"/>
      <c r="H153" s="16"/>
      <c r="I153" s="37"/>
      <c r="J153" s="16"/>
      <c r="K153" s="37" t="s">
        <v>179</v>
      </c>
      <c r="M153" s="37" t="s">
        <v>179</v>
      </c>
      <c r="O153" s="37" t="s">
        <v>180</v>
      </c>
      <c r="P153" s="85"/>
      <c r="Q153" s="85"/>
      <c r="S153" s="16"/>
    </row>
    <row r="154" spans="1:19" x14ac:dyDescent="0.2">
      <c r="A154" s="38"/>
      <c r="B154" s="39"/>
      <c r="C154" s="40"/>
      <c r="D154" s="41" t="s">
        <v>181</v>
      </c>
      <c r="E154" s="16"/>
      <c r="F154" s="42" t="s">
        <v>182</v>
      </c>
      <c r="G154" s="16"/>
      <c r="H154" s="16"/>
      <c r="I154" s="42" t="s">
        <v>180</v>
      </c>
      <c r="J154" s="16"/>
      <c r="K154" s="42" t="s">
        <v>183</v>
      </c>
      <c r="M154" s="42" t="s">
        <v>184</v>
      </c>
      <c r="O154" s="42" t="s">
        <v>14</v>
      </c>
      <c r="P154" s="85"/>
      <c r="Q154" s="85"/>
      <c r="S154" s="16"/>
    </row>
    <row r="155" spans="1:19" x14ac:dyDescent="0.2">
      <c r="A155" s="38"/>
      <c r="B155" s="39"/>
      <c r="C155" s="40"/>
      <c r="D155" s="41" t="s">
        <v>185</v>
      </c>
      <c r="E155" s="16"/>
      <c r="F155" s="42" t="s">
        <v>186</v>
      </c>
      <c r="G155" s="16"/>
      <c r="H155" s="16"/>
      <c r="I155" s="42" t="s">
        <v>186</v>
      </c>
      <c r="J155" s="16"/>
      <c r="K155" s="42" t="s">
        <v>187</v>
      </c>
      <c r="M155" s="42" t="s">
        <v>187</v>
      </c>
      <c r="O155" s="42" t="s">
        <v>188</v>
      </c>
      <c r="P155" s="85"/>
      <c r="Q155" s="85"/>
      <c r="S155" s="16"/>
    </row>
    <row r="156" spans="1:19" x14ac:dyDescent="0.2">
      <c r="A156" s="124" t="s">
        <v>189</v>
      </c>
      <c r="B156" s="125"/>
      <c r="C156" s="126"/>
      <c r="D156" s="43" t="s">
        <v>190</v>
      </c>
      <c r="E156" s="16"/>
      <c r="F156" s="44" t="s">
        <v>190</v>
      </c>
      <c r="G156" s="16"/>
      <c r="H156" s="16"/>
      <c r="I156" s="44" t="s">
        <v>190</v>
      </c>
      <c r="J156" s="16"/>
      <c r="K156" s="44" t="s">
        <v>191</v>
      </c>
      <c r="M156" s="44" t="s">
        <v>191</v>
      </c>
      <c r="O156" s="44" t="s">
        <v>192</v>
      </c>
      <c r="P156" s="85"/>
      <c r="Q156" s="85"/>
      <c r="S156" s="16"/>
    </row>
    <row r="157" spans="1:19" x14ac:dyDescent="0.2">
      <c r="A157" s="117" t="s">
        <v>18</v>
      </c>
      <c r="B157" s="117"/>
      <c r="C157" s="117"/>
      <c r="D157" s="45" t="s">
        <v>193</v>
      </c>
      <c r="E157" s="15"/>
      <c r="F157" s="45" t="s">
        <v>193</v>
      </c>
      <c r="G157" s="15"/>
      <c r="H157" s="15"/>
      <c r="I157" s="70"/>
      <c r="J157" s="15"/>
      <c r="K157" s="45" t="s">
        <v>193</v>
      </c>
      <c r="L157" s="15"/>
      <c r="M157" s="45" t="s">
        <v>193</v>
      </c>
      <c r="N157" s="15"/>
      <c r="O157" s="70"/>
      <c r="P157" s="86"/>
      <c r="Q157" s="86"/>
    </row>
    <row r="158" spans="1:19" x14ac:dyDescent="0.2">
      <c r="A158" s="117" t="s">
        <v>194</v>
      </c>
      <c r="B158" s="117"/>
      <c r="C158" s="117"/>
      <c r="D158" s="45" t="s">
        <v>193</v>
      </c>
      <c r="E158" s="15"/>
      <c r="F158" s="45" t="s">
        <v>193</v>
      </c>
      <c r="G158" s="15"/>
      <c r="H158" s="15"/>
      <c r="I158" s="70"/>
      <c r="J158" s="15"/>
      <c r="K158" s="45" t="s">
        <v>193</v>
      </c>
      <c r="L158" s="15"/>
      <c r="M158" s="45" t="s">
        <v>193</v>
      </c>
      <c r="N158" s="15"/>
      <c r="O158" s="70"/>
      <c r="P158" s="86"/>
      <c r="Q158" s="86"/>
    </row>
    <row r="159" spans="1:19" x14ac:dyDescent="0.2">
      <c r="A159" s="117" t="s">
        <v>195</v>
      </c>
      <c r="B159" s="117"/>
      <c r="C159" s="117"/>
      <c r="D159" s="45" t="s">
        <v>193</v>
      </c>
      <c r="E159" s="15"/>
      <c r="F159" s="45" t="s">
        <v>193</v>
      </c>
      <c r="G159" s="15"/>
      <c r="H159" s="15"/>
      <c r="I159" s="70"/>
      <c r="J159" s="15"/>
      <c r="K159" s="45" t="s">
        <v>193</v>
      </c>
      <c r="L159" s="15"/>
      <c r="M159" s="45" t="s">
        <v>193</v>
      </c>
      <c r="N159" s="15"/>
      <c r="O159" s="70"/>
      <c r="P159" s="86"/>
      <c r="Q159" s="86"/>
    </row>
    <row r="160" spans="1:19" x14ac:dyDescent="0.2">
      <c r="A160" s="117" t="s">
        <v>28</v>
      </c>
      <c r="B160" s="117"/>
      <c r="C160" s="117"/>
      <c r="D160" s="45" t="s">
        <v>193</v>
      </c>
      <c r="E160" s="15"/>
      <c r="F160" s="45" t="s">
        <v>193</v>
      </c>
      <c r="G160" s="15"/>
      <c r="H160" s="15"/>
      <c r="I160" s="70"/>
      <c r="J160" s="15"/>
      <c r="K160" s="45" t="s">
        <v>193</v>
      </c>
      <c r="L160" s="15"/>
      <c r="M160" s="45" t="s">
        <v>193</v>
      </c>
      <c r="N160" s="15"/>
      <c r="O160" s="70"/>
      <c r="P160" s="86"/>
      <c r="Q160" s="86"/>
    </row>
    <row r="161" spans="1:17" x14ac:dyDescent="0.2">
      <c r="A161" s="117" t="s">
        <v>30</v>
      </c>
      <c r="B161" s="117"/>
      <c r="C161" s="117"/>
      <c r="D161" s="45" t="s">
        <v>193</v>
      </c>
      <c r="E161" s="15"/>
      <c r="F161" s="45" t="s">
        <v>193</v>
      </c>
      <c r="G161" s="15"/>
      <c r="H161" s="15"/>
      <c r="I161" s="70"/>
      <c r="J161" s="15"/>
      <c r="K161" s="45" t="s">
        <v>193</v>
      </c>
      <c r="L161" s="15"/>
      <c r="M161" s="45" t="s">
        <v>193</v>
      </c>
      <c r="N161" s="15"/>
      <c r="O161" s="70"/>
      <c r="P161" s="86"/>
      <c r="Q161" s="86"/>
    </row>
    <row r="162" spans="1:17" x14ac:dyDescent="0.2">
      <c r="A162" s="117" t="s">
        <v>255</v>
      </c>
      <c r="B162" s="117"/>
      <c r="C162" s="117"/>
      <c r="D162" s="70"/>
      <c r="E162" s="15"/>
      <c r="F162" s="70"/>
      <c r="G162" s="15"/>
      <c r="H162" s="15"/>
      <c r="I162" s="70"/>
      <c r="J162" s="15"/>
      <c r="K162" s="70"/>
      <c r="L162" s="15"/>
      <c r="M162" s="70"/>
      <c r="N162" s="15"/>
      <c r="O162" s="70"/>
      <c r="P162" s="86"/>
      <c r="Q162" s="86"/>
    </row>
    <row r="163" spans="1:17" x14ac:dyDescent="0.2">
      <c r="A163" s="117" t="s">
        <v>256</v>
      </c>
      <c r="B163" s="117"/>
      <c r="C163" s="117"/>
      <c r="D163" s="70"/>
      <c r="E163" s="15"/>
      <c r="F163" s="70"/>
      <c r="G163" s="15"/>
      <c r="H163" s="15"/>
      <c r="I163" s="70"/>
      <c r="J163" s="15"/>
      <c r="K163" s="70"/>
      <c r="L163" s="15"/>
      <c r="M163" s="70"/>
      <c r="N163" s="15"/>
      <c r="O163" s="70"/>
      <c r="P163" s="86"/>
      <c r="Q163" s="86"/>
    </row>
    <row r="164" spans="1:17" x14ac:dyDescent="0.2">
      <c r="A164" s="117" t="s">
        <v>196</v>
      </c>
      <c r="B164" s="117"/>
      <c r="C164" s="117"/>
      <c r="D164" s="70"/>
      <c r="E164" s="15"/>
      <c r="F164" s="70"/>
      <c r="G164" s="15"/>
      <c r="H164" s="15"/>
      <c r="I164" s="70"/>
      <c r="J164" s="15"/>
      <c r="K164" s="70"/>
      <c r="L164" s="15"/>
      <c r="M164" s="70"/>
      <c r="N164" s="15"/>
      <c r="O164" s="70"/>
      <c r="P164" s="86"/>
      <c r="Q164" s="86"/>
    </row>
    <row r="165" spans="1:17" x14ac:dyDescent="0.2">
      <c r="A165" s="117" t="s">
        <v>257</v>
      </c>
      <c r="B165" s="117"/>
      <c r="C165" s="117"/>
      <c r="D165" s="70"/>
      <c r="E165" s="15"/>
      <c r="F165" s="70"/>
      <c r="G165" s="15"/>
      <c r="H165" s="15"/>
      <c r="I165" s="70"/>
      <c r="J165" s="15"/>
      <c r="K165" s="70"/>
      <c r="L165" s="15"/>
      <c r="M165" s="70"/>
      <c r="N165" s="15"/>
      <c r="O165" s="70"/>
      <c r="P165" s="86"/>
      <c r="Q165" s="86"/>
    </row>
    <row r="166" spans="1:17" ht="12" thickBot="1" x14ac:dyDescent="0.25">
      <c r="A166" s="117" t="s">
        <v>258</v>
      </c>
      <c r="B166" s="117"/>
      <c r="C166" s="117"/>
      <c r="D166" s="111"/>
      <c r="E166" s="15"/>
      <c r="F166" s="111"/>
      <c r="G166" s="15"/>
      <c r="H166" s="15"/>
      <c r="I166" s="111"/>
      <c r="J166" s="15"/>
      <c r="K166" s="111"/>
      <c r="L166" s="15"/>
      <c r="M166" s="111"/>
      <c r="N166" s="15"/>
      <c r="O166" s="111"/>
      <c r="P166" s="86"/>
      <c r="Q166" s="86"/>
    </row>
    <row r="167" spans="1:17" ht="12" thickBot="1" x14ac:dyDescent="0.25">
      <c r="A167" s="114" t="s">
        <v>197</v>
      </c>
      <c r="B167" s="115"/>
      <c r="C167" s="116"/>
      <c r="D167" s="46">
        <f>SUM(D157:D166)</f>
        <v>0</v>
      </c>
      <c r="E167" s="15"/>
      <c r="F167" s="46">
        <f>SUM(F157:F166)</f>
        <v>0</v>
      </c>
      <c r="G167" s="15"/>
      <c r="H167" s="15"/>
      <c r="I167" s="46">
        <f>SUM(I157:I166)</f>
        <v>0</v>
      </c>
      <c r="J167" s="15"/>
      <c r="K167" s="46">
        <f>SUM(K157:K166)</f>
        <v>0</v>
      </c>
      <c r="L167" s="15"/>
      <c r="M167" s="46">
        <f>SUM(M157:M166)</f>
        <v>0</v>
      </c>
      <c r="N167" s="15"/>
      <c r="O167" s="46">
        <f>SUM(O157:O166)</f>
        <v>0</v>
      </c>
      <c r="P167" s="86"/>
      <c r="Q167" s="86"/>
    </row>
    <row r="168" spans="1:17" ht="5.0999999999999996" customHeight="1" thickTop="1" x14ac:dyDescent="0.2">
      <c r="Q168" s="84"/>
    </row>
    <row r="169" spans="1:17" x14ac:dyDescent="0.2">
      <c r="A169" s="118" t="s">
        <v>198</v>
      </c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7"/>
      <c r="Q169" s="84"/>
    </row>
    <row r="170" spans="1:17" ht="5.0999999999999996" customHeight="1" x14ac:dyDescent="0.2"/>
    <row r="171" spans="1:17" x14ac:dyDescent="0.2">
      <c r="A171" s="22"/>
      <c r="B171" s="22" t="s">
        <v>199</v>
      </c>
      <c r="K171" s="112"/>
    </row>
    <row r="172" spans="1:17" ht="5.0999999999999996" customHeight="1" x14ac:dyDescent="0.2">
      <c r="A172" s="22"/>
      <c r="B172" s="22"/>
    </row>
    <row r="173" spans="1:17" x14ac:dyDescent="0.2">
      <c r="A173" s="22"/>
      <c r="B173" s="22" t="s">
        <v>200</v>
      </c>
      <c r="I173" s="112"/>
    </row>
    <row r="174" spans="1:17" ht="5.0999999999999996" customHeight="1" x14ac:dyDescent="0.2">
      <c r="A174" s="22"/>
      <c r="B174" s="22"/>
    </row>
    <row r="175" spans="1:17" x14ac:dyDescent="0.2">
      <c r="C175" s="113"/>
      <c r="D175" s="1" t="s">
        <v>201</v>
      </c>
      <c r="K175" s="112"/>
    </row>
    <row r="176" spans="1:17" ht="5.0999999999999996" customHeight="1" x14ac:dyDescent="0.2"/>
    <row r="177" spans="1:16" x14ac:dyDescent="0.2">
      <c r="C177" s="113"/>
      <c r="D177" s="1" t="s">
        <v>202</v>
      </c>
    </row>
    <row r="178" spans="1:16" ht="5.0999999999999996" customHeight="1" x14ac:dyDescent="0.2"/>
    <row r="179" spans="1:16" x14ac:dyDescent="0.2">
      <c r="C179" s="113"/>
      <c r="D179" s="1" t="s">
        <v>203</v>
      </c>
    </row>
    <row r="180" spans="1:16" ht="5.0999999999999996" customHeight="1" x14ac:dyDescent="0.2"/>
    <row r="181" spans="1:16" x14ac:dyDescent="0.2">
      <c r="A181" s="118" t="s">
        <v>204</v>
      </c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7"/>
    </row>
    <row r="182" spans="1:16" ht="5.0999999999999996" customHeight="1" x14ac:dyDescent="0.2"/>
    <row r="183" spans="1:16" x14ac:dyDescent="0.2">
      <c r="B183" s="1" t="s">
        <v>205</v>
      </c>
      <c r="I183" s="112"/>
      <c r="K183" s="112"/>
    </row>
    <row r="184" spans="1:16" x14ac:dyDescent="0.2">
      <c r="I184" s="16" t="s">
        <v>206</v>
      </c>
      <c r="J184" s="16"/>
      <c r="K184" s="16" t="s">
        <v>207</v>
      </c>
    </row>
  </sheetData>
  <sheetProtection algorithmName="SHA-512" hashValue="65umgpqyQZNmBVyA3Jdre+EndQAhnzDYyMzz+BjMP54w0j27NmGQtMoHJ5VSZaZWFDhrBLIZn4FlRtD8/5VhFg==" saltValue="qOpiiS7sRplm38/YCJBuZg==" spinCount="100000" sheet="1" objects="1" scenarios="1"/>
  <mergeCells count="129">
    <mergeCell ref="A9:O9"/>
    <mergeCell ref="A10:O10"/>
    <mergeCell ref="A12:O12"/>
    <mergeCell ref="H38:O38"/>
    <mergeCell ref="B7:F7"/>
    <mergeCell ref="B17:D17"/>
    <mergeCell ref="B18:D18"/>
    <mergeCell ref="B19:D19"/>
    <mergeCell ref="A1:O1"/>
    <mergeCell ref="M3:N3"/>
    <mergeCell ref="M5:N5"/>
    <mergeCell ref="D5:E5"/>
    <mergeCell ref="D3:F3"/>
    <mergeCell ref="B20:D20"/>
    <mergeCell ref="B28:D28"/>
    <mergeCell ref="B29:D29"/>
    <mergeCell ref="B16:D16"/>
    <mergeCell ref="Q44:V44"/>
    <mergeCell ref="A45:F45"/>
    <mergeCell ref="B32:D32"/>
    <mergeCell ref="A38:F38"/>
    <mergeCell ref="Q38:V38"/>
    <mergeCell ref="B30:D30"/>
    <mergeCell ref="B31:D31"/>
    <mergeCell ref="H47:O47"/>
    <mergeCell ref="A46:F46"/>
    <mergeCell ref="H40:M40"/>
    <mergeCell ref="Q40:V40"/>
    <mergeCell ref="H41:M41"/>
    <mergeCell ref="H42:M42"/>
    <mergeCell ref="A47:F47"/>
    <mergeCell ref="A43:F43"/>
    <mergeCell ref="A44:F44"/>
    <mergeCell ref="B58:F58"/>
    <mergeCell ref="I58:N58"/>
    <mergeCell ref="I59:M59"/>
    <mergeCell ref="A48:F48"/>
    <mergeCell ref="I49:M49"/>
    <mergeCell ref="B50:F50"/>
    <mergeCell ref="Q50:V50"/>
    <mergeCell ref="B51:F51"/>
    <mergeCell ref="B52:F52"/>
    <mergeCell ref="B53:F53"/>
    <mergeCell ref="B54:F54"/>
    <mergeCell ref="I56:M56"/>
    <mergeCell ref="I57:N57"/>
    <mergeCell ref="B70:G70"/>
    <mergeCell ref="H70:M70"/>
    <mergeCell ref="B71:G71"/>
    <mergeCell ref="B72:G72"/>
    <mergeCell ref="B61:F61"/>
    <mergeCell ref="B62:D62"/>
    <mergeCell ref="B63:D63"/>
    <mergeCell ref="A67:F67"/>
    <mergeCell ref="H67:M67"/>
    <mergeCell ref="A68:F68"/>
    <mergeCell ref="H68:M68"/>
    <mergeCell ref="B69:F69"/>
    <mergeCell ref="H69:M69"/>
    <mergeCell ref="D65:F65"/>
    <mergeCell ref="M65:N65"/>
    <mergeCell ref="B96:F96"/>
    <mergeCell ref="B99:F99"/>
    <mergeCell ref="B100:F100"/>
    <mergeCell ref="B101:F101"/>
    <mergeCell ref="I73:M73"/>
    <mergeCell ref="A79:F79"/>
    <mergeCell ref="A80:F80"/>
    <mergeCell ref="A88:D88"/>
    <mergeCell ref="A89:D89"/>
    <mergeCell ref="B91:F91"/>
    <mergeCell ref="B94:F94"/>
    <mergeCell ref="B95:F95"/>
    <mergeCell ref="H74:O74"/>
    <mergeCell ref="H90:O90"/>
    <mergeCell ref="B112:D112"/>
    <mergeCell ref="H112:N112"/>
    <mergeCell ref="B113:D113"/>
    <mergeCell ref="H113:N113"/>
    <mergeCell ref="B102:F102"/>
    <mergeCell ref="A105:F105"/>
    <mergeCell ref="A106:F106"/>
    <mergeCell ref="A107:F107"/>
    <mergeCell ref="A108:F108"/>
    <mergeCell ref="A109:C109"/>
    <mergeCell ref="A111:D111"/>
    <mergeCell ref="H111:N111"/>
    <mergeCell ref="H110:O110"/>
    <mergeCell ref="B114:D114"/>
    <mergeCell ref="H114:N114"/>
    <mergeCell ref="B145:M145"/>
    <mergeCell ref="B146:M146"/>
    <mergeCell ref="B115:D115"/>
    <mergeCell ref="H115:N115"/>
    <mergeCell ref="B116:D116"/>
    <mergeCell ref="A117:D117"/>
    <mergeCell ref="B119:D119"/>
    <mergeCell ref="A127:O127"/>
    <mergeCell ref="A133:O133"/>
    <mergeCell ref="A138:O138"/>
    <mergeCell ref="A143:O143"/>
    <mergeCell ref="D129:F129"/>
    <mergeCell ref="M129:N129"/>
    <mergeCell ref="D131:E131"/>
    <mergeCell ref="M131:N131"/>
    <mergeCell ref="B120:D120"/>
    <mergeCell ref="B121:D121"/>
    <mergeCell ref="B122:D122"/>
    <mergeCell ref="B123:D123"/>
    <mergeCell ref="A167:C167"/>
    <mergeCell ref="A160:C160"/>
    <mergeCell ref="A161:C161"/>
    <mergeCell ref="A169:O169"/>
    <mergeCell ref="A181:O181"/>
    <mergeCell ref="B153:C153"/>
    <mergeCell ref="B135:K135"/>
    <mergeCell ref="B140:K140"/>
    <mergeCell ref="B141:K141"/>
    <mergeCell ref="B144:M144"/>
    <mergeCell ref="A150:O151"/>
    <mergeCell ref="A156:C156"/>
    <mergeCell ref="A157:C157"/>
    <mergeCell ref="A158:C158"/>
    <mergeCell ref="A159:C159"/>
    <mergeCell ref="A162:C162"/>
    <mergeCell ref="A163:C163"/>
    <mergeCell ref="A164:C164"/>
    <mergeCell ref="A165:C165"/>
    <mergeCell ref="A166:C166"/>
  </mergeCells>
  <phoneticPr fontId="0" type="noConversion"/>
  <pageMargins left="0.25" right="0.25" top="0.75" bottom="0.75" header="0.3" footer="0.3"/>
  <pageSetup scale="99" fitToHeight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R2T4 Credit Hour</vt:lpstr>
      <vt:lpstr>'R2T4 Credit Hour'!Print_Area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Froehlich</dc:creator>
  <cp:lastModifiedBy>ming2k</cp:lastModifiedBy>
  <cp:lastPrinted>2019-12-15T07:59:02Z</cp:lastPrinted>
  <dcterms:created xsi:type="dcterms:W3CDTF">2012-11-01T14:14:39Z</dcterms:created>
  <dcterms:modified xsi:type="dcterms:W3CDTF">2019-12-15T18:02:26Z</dcterms:modified>
</cp:coreProperties>
</file>